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960" documentId="13_ncr:1_{F6CB121F-512D-4AA6-A0C1-0FB36C537598}" xr6:coauthVersionLast="47" xr6:coauthVersionMax="47" xr10:uidLastSave="{3095746C-EAEE-4AF0-9F3C-AE4CDA4A83C6}"/>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J2" i="1"/>
  <c r="L2" i="1"/>
  <c r="G6" i="6"/>
  <c r="G7" i="6"/>
  <c r="G8" i="6"/>
  <c r="G9" i="6"/>
  <c r="G10" i="6"/>
  <c r="G11" i="6"/>
  <c r="G12" i="6"/>
  <c r="G13" i="6"/>
  <c r="G14" i="6"/>
  <c r="G15" i="6"/>
  <c r="G16" i="6"/>
  <c r="G1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I2" i="6"/>
  <c r="I5" i="6"/>
  <c r="L2" i="6"/>
  <c r="L5" i="6"/>
  <c r="L4" i="6"/>
  <c r="J5" i="6"/>
  <c r="J2" i="6"/>
  <c r="J4" i="6"/>
  <c r="I4" i="6"/>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<sst xmlns="http://schemas.openxmlformats.org/spreadsheetml/2006/main" count="178580" uniqueCount="39074">
  <si>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</si>
  <si>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</si>
  <si>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</si>
  <si>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</si>
  <si>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</si>
  <si>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</si>
  <si>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</si>
  <si>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</si>
  <si>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</si>
  <si>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</si>
  <si>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</si>
  <si>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</si>
  <si>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</si>
  <si>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</si>
  <si>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</si>
  <si>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</si>
  <si>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</si>
  <si>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</si>
  <si>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</si>
  <si>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</si>
  <si>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</si>
  <si>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</si>
  <si>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</si>
  <si>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</si>
  <si>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</si>
  <si>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</si>
  <si>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</si>
  <si>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</si>
  <si>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</si>
  <si>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</si>
  <si>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</si>
  <si>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</si>
  <si>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</si>
  <si>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</si>
  <si>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</si>
  <si>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</si>
  <si>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</si>
  <si>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</si>
  <si>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</si>
  <si>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</si>
  <si>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</si>
  <si>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</si>
  <si>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</si>
  <si>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</si>
  <si>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</si>
  <si>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</si>
  <si>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</si>
  <si>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</si>
  <si>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</si>
  <si>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</si>
  <si>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</si>
  <si>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</si>
  <si>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</si>
  <si>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</si>
  <si>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</si>
  <si>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</si>
  <si>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</si>
  <si>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</si>
  <si>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</si>
  <si>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</si>
  <si>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</si>
  <si>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</si>
  <si>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</si>
  <si>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</si>
  <si>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</si>
  <si>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</si>
  <si>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</si>
  <si>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</si>
  <si>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</si>
  <si>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</si>
  <si>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</si>
  <si>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</si>
  <si>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</si>
  <si>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</si>
  <si>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</si>
  <si>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</si>
  <si>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</si>
  <si>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</si>
  <si>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</si>
  <si>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</si>
  <si>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</si>
  <si>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</si>
  <si>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</si>
  <si>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</si>
  <si>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</si>
  <si>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</si>
  <si>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</si>
  <si>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</si>
  <si>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</si>
  <si>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</si>
  <si>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</si>
  <si>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</si>
  <si>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</si>
  <si>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</si>
  <si>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</si>
  <si>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</si>
  <si>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</si>
  <si>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</si>
  <si>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</si>
  <si>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</si>
  <si>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</si>
  <si>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</si>
  <si>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</si>
  <si>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</si>
  <si>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</si>
  <si>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</si>
  <si>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</si>
  <si>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</si>
  <si>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</si>
  <si>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</si>
  <si>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</si>
  <si>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</si>
  <si>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</si>
  <si>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</si>
  <si>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</si>
  <si>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</si>
  <si>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</si>
  <si>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</si>
  <si>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</si>
  <si>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</si>
  <si>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</si>
  <si>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</si>
  <si>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</si>
  <si>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</si>
  <si>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</si>
  <si>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</si>
  <si>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</si>
  <si>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</si>
  <si>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</si>
  <si>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</si>
  <si>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</si>
  <si>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</si>
  <si>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</si>
  <si>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</si>
  <si>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</si>
  <si>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</si>
  <si>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</si>
  <si>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</si>
  <si>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</si>
  <si>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</si>
  <si>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</si>
  <si>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</si>
  <si>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</si>
  <si>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</si>
  <si>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</si>
  <si>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</si>
  <si>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</si>
  <si>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</si>
  <si>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</si>
  <si>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</si>
  <si>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</si>
  <si>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</si>
  <si>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</si>
  <si>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</si>
  <si>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</si>
  <si>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</si>
  <si>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</si>
  <si>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</si>
  <si>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</si>
  <si>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</si>
  <si>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</si>
  <si>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</si>
  <si>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</si>
  <si>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</si>
  <si>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</si>
  <si>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</si>
  <si>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</si>
  <si>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</si>
  <si>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</si>
  <si>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</si>
  <si>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</si>
  <si>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</si>
  <si>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</si>
  <si>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</si>
  <si>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</si>
  <si>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</si>
  <si>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</si>
  <si>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</si>
  <si>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</si>
  <si>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</si>
  <si>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</si>
  <si>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</si>
  <si>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</si>
  <si>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</si>
  <si>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</si>
  <si>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</si>
  <si>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</si>
  <si>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</si>
  <si>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</si>
  <si>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</si>
  <si>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</si>
  <si>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</si>
  <si>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</si>
  <si>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</si>
  <si>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</si>
  <si>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</si>
  <si>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</si>
  <si>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</si>
  <si>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</si>
  <si>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</si>
  <si>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</si>
  <si>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</si>
  <si>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</si>
  <si>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</si>
  <si>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</si>
  <si>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</si>
  <si>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</si>
  <si>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</si>
  <si>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</si>
  <si>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</si>
  <si>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</si>
  <si>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</si>
  <si>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</si>
  <si>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</si>
  <si>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</si>
  <si>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</si>
  <si>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</si>
  <si>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</si>
  <si>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</si>
  <si>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</si>
  <si>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</si>
  <si>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</si>
  <si>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</si>
  <si>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</si>
  <si>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</si>
  <si>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</si>
  <si>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</si>
  <si>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</si>
  <si>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</si>
  <si>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</si>
  <si>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</si>
  <si>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</si>
  <si>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</si>
  <si>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</si>
  <si>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</si>
  <si>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</si>
  <si>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</si>
  <si>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</si>
  <si>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</si>
  <si>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</si>
  <si>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</si>
  <si>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</si>
  <si>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</si>
  <si>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</si>
  <si>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</si>
  <si>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</si>
  <si>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</si>
  <si>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</si>
  <si>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</si>
  <si>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</si>
  <si>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</si>
  <si>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</si>
  <si>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</si>
  <si>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</si>
  <si>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</si>
  <si>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</si>
  <si>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</si>
  <si>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</si>
  <si>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</si>
  <si>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</si>
  <si>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</si>
  <si>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</si>
  <si>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</si>
  <si>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</si>
  <si>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</si>
  <si>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</si>
  <si>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</si>
  <si>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</si>
  <si>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</si>
  <si>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</si>
  <si>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</si>
  <si>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</si>
  <si>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</si>
  <si>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</si>
  <si>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</si>
  <si>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</si>
  <si>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</si>
  <si>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</si>
  <si>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</si>
  <si>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</si>
  <si>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</si>
  <si>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</si>
  <si>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</si>
  <si>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</si>
  <si>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</si>
  <si>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</si>
  <si>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</si>
  <si>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</si>
  <si>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</si>
  <si>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</si>
  <si>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</si>
  <si>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</si>
  <si>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</si>
  <si>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</si>
  <si>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</si>
  <si>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</si>
  <si>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</si>
  <si>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</si>
  <si>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</si>
  <si>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</si>
  <si>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</si>
  <si>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</si>
  <si>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</si>
  <si>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</si>
  <si>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</si>
  <si>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</si>
  <si>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</si>
  <si>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</si>
  <si>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</si>
  <si>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</si>
  <si>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</si>
  <si>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</si>
  <si>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</si>
  <si>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</si>
  <si>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</si>
  <si>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</si>
  <si>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</si>
  <si>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</si>
  <si>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</si>
  <si>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</si>
  <si>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</si>
  <si>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</si>
  <si>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</si>
  <si>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</si>
  <si>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</si>
  <si>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</si>
  <si>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</si>
  <si>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</si>
  <si>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</si>
  <si>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</si>
  <si>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</si>
  <si>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</si>
  <si>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</si>
  <si>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</si>
  <si>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</si>
  <si>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</si>
  <si>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</si>
  <si>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</si>
  <si>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</si>
  <si>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</si>
  <si>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</si>
  <si>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</si>
  <si>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</si>
  <si>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</si>
  <si>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</si>
  <si>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</si>
  <si>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</si>
  <si>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</si>
  <si>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</si>
  <si>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</si>
  <si>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</si>
  <si>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</si>
  <si>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</si>
  <si>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</si>
  <si>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</si>
  <si>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</si>
  <si>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</si>
  <si>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</si>
  <si>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</si>
  <si>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</si>
  <si>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</si>
  <si>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</si>
  <si>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</si>
  <si>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</si>
  <si>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</si>
  <si>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</si>
  <si>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</si>
  <si>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</si>
  <si>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</si>
  <si>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</si>
  <si>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</si>
  <si>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</si>
  <si>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</si>
  <si>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</si>
  <si>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</si>
  <si>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</si>
  <si>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</si>
  <si>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</si>
  <si>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</si>
  <si>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</si>
  <si>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</si>
  <si>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</si>
  <si>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</si>
  <si>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</si>
  <si>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</si>
  <si>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</si>
  <si>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</si>
  <si>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</si>
  <si>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</si>
  <si>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</si>
  <si>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</si>
  <si>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</si>
  <si>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</si>
  <si>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</si>
  <si>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</si>
  <si>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</si>
  <si>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</si>
  <si>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</si>
  <si>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</si>
  <si>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</si>
  <si>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</si>
  <si>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</si>
  <si>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</si>
  <si>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</si>
  <si>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</si>
  <si>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</si>
  <si>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</si>
  <si>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</si>
  <si>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</si>
  <si>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</si>
  <si>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</si>
  <si>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</si>
  <si>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</si>
  <si>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</si>
  <si>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</si>
  <si>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</si>
  <si>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</si>
  <si>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</si>
  <si>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</si>
  <si>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</si>
  <si>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</si>
  <si>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</si>
  <si>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</si>
  <si>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</si>
  <si>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</si>
  <si>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</si>
  <si>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</si>
  <si>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</si>
  <si>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</si>
  <si>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</si>
  <si>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</si>
  <si>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</si>
  <si>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</si>
  <si>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</si>
  <si>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</si>
  <si>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</si>
  <si>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</si>
  <si>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</si>
  <si>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</si>
  <si>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</si>
  <si>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</si>
  <si>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</si>
  <si>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</si>
  <si>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</si>
  <si>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</si>
  <si>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</si>
  <si>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</si>
  <si>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</si>
  <si>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</si>
  <si>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</si>
  <si>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</si>
  <si>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</si>
  <si>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</si>
  <si>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</si>
  <si>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</si>
  <si>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</si>
  <si>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</si>
  <si>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</si>
  <si>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</si>
  <si>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</si>
  <si>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</si>
  <si>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</si>
  <si>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</si>
  <si>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</si>
  <si>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</si>
  <si>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</si>
  <si>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</si>
  <si>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</si>
  <si>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</si>
  <si>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</si>
  <si>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</si>
  <si>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</si>
  <si>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</si>
  <si>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</si>
  <si>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</si>
  <si>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</si>
  <si>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</si>
  <si>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</si>
  <si>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</si>
  <si>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</si>
  <si>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</si>
  <si>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</si>
  <si>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</si>
  <si>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</si>
  <si>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</si>
  <si>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</si>
  <si>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</si>
  <si>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</si>
  <si>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</si>
  <si>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</si>
  <si>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</si>
  <si>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</si>
  <si>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</si>
  <si>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</si>
  <si>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</si>
  <si>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</si>
  <si>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</si>
  <si>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</si>
  <si>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</si>
  <si>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</si>
  <si>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</si>
  <si>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</si>
  <si>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</si>
  <si>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</si>
  <si>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</si>
  <si>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</si>
  <si>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</si>
  <si>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</si>
  <si>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</si>
  <si>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</si>
  <si>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</si>
  <si>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</si>
  <si>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</si>
  <si>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</si>
  <si>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</si>
  <si>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</si>
  <si>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</si>
  <si>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</si>
  <si>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</si>
  <si>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</si>
  <si>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</si>
  <si>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</si>
  <si>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</si>
  <si>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</si>
  <si>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</si>
  <si>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</si>
  <si>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</si>
  <si>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</si>
  <si>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</si>
  <si>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</si>
  <si>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</si>
  <si>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</si>
  <si>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</si>
  <si>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</si>
  <si>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</si>
  <si>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</si>
  <si>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</si>
  <si>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</si>
  <si>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</si>
  <si>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</si>
  <si>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</si>
  <si>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</si>
  <si>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</si>
  <si>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</si>
  <si>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</si>
  <si>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</si>
  <si>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</si>
  <si>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</si>
  <si>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</si>
  <si>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</si>
  <si>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</si>
  <si>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</si>
  <si>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</si>
  <si>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</si>
  <si>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</si>
  <si>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</si>
  <si>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</si>
  <si>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</si>
  <si>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</si>
  <si>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</si>
  <si>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</si>
  <si>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</si>
  <si>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</si>
  <si>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</si>
  <si>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</si>
  <si>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</si>
  <si>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</si>
  <si>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</si>
  <si>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</si>
  <si>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</si>
  <si>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</si>
  <si>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</si>
  <si>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</si>
  <si>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</si>
  <si>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</si>
  <si>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</si>
  <si>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</si>
  <si>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</si>
  <si>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</si>
  <si>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</si>
  <si>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</si>
  <si>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</si>
  <si>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</si>
  <si>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</si>
  <si>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</si>
  <si>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</si>
  <si>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</si>
  <si>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</si>
  <si>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</si>
  <si>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</si>
  <si>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</si>
  <si>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</si>
  <si>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</si>
  <si>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</si>
  <si>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</si>
  <si>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</si>
  <si>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</si>
  <si>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</si>
  <si>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</si>
  <si>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</si>
  <si>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</si>
  <si>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</si>
  <si>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</si>
  <si>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</si>
  <si>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</si>
  <si>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</si>
  <si>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</si>
  <si>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</si>
  <si>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</si>
  <si>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</si>
  <si>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</si>
  <si>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</si>
  <si>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</si>
  <si>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</si>
  <si>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</si>
  <si>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</si>
  <si>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</si>
  <si>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</si>
  <si>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</si>
  <si>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</si>
  <si>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</si>
  <si>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</si>
  <si>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</si>
  <si>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</si>
  <si>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</si>
  <si>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</si>
  <si>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</si>
  <si>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</si>
  <si>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</si>
  <si>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</si>
  <si>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</si>
  <si>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</si>
  <si>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</si>
  <si>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</si>
  <si>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</si>
  <si>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</si>
  <si>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</si>
  <si>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</si>
  <si>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</si>
  <si>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</si>
  <si>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</si>
  <si>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</si>
  <si>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</si>
  <si>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</si>
  <si>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</si>
  <si>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</si>
  <si>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</si>
  <si>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</si>
  <si>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</si>
  <si>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</si>
  <si>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</si>
  <si>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</si>
  <si>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</si>
  <si>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</si>
  <si>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</si>
  <si>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</si>
  <si>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</si>
  <si>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</si>
  <si>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</si>
  <si>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</si>
  <si>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</si>
  <si>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</si>
  <si>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</si>
  <si>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</si>
  <si>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</si>
  <si>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</si>
  <si>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</si>
  <si>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</si>
  <si>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</si>
  <si>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</si>
  <si>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</si>
  <si>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</si>
  <si>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</si>
  <si>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</si>
  <si>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</si>
  <si>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</si>
  <si>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</si>
  <si>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</si>
  <si>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</si>
  <si>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</si>
  <si>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</si>
  <si>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</si>
  <si>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</si>
  <si>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</si>
  <si>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</si>
  <si>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</si>
  <si>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</si>
  <si>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</si>
  <si>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</si>
  <si>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</si>
  <si>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</si>
  <si>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</si>
  <si>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</si>
  <si>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</si>
  <si>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</si>
  <si>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</si>
  <si>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</si>
  <si>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</si>
  <si>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</si>
  <si>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</si>
  <si>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</si>
  <si>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</si>
  <si>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</si>
  <si>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</si>
  <si>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</si>
  <si>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</si>
  <si>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</si>
  <si>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</si>
  <si>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</si>
  <si>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</si>
  <si>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</si>
  <si>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</si>
  <si>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</si>
  <si>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</si>
  <si>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</si>
  <si>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</si>
  <si>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</si>
  <si>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</si>
  <si>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</si>
  <si>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</si>
  <si>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</si>
  <si>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</si>
  <si>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</si>
  <si>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</si>
  <si>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</si>
  <si>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</si>
  <si>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</si>
  <si>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</si>
  <si>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</si>
  <si>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</si>
  <si>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</si>
  <si>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</si>
  <si>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</si>
  <si>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</si>
  <si>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</si>
  <si>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</si>
  <si>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</si>
  <si>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</si>
  <si>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</si>
  <si>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</si>
  <si>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</si>
  <si>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</si>
  <si>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</si>
  <si>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</si>
  <si>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</si>
  <si>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</si>
  <si>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</si>
  <si>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</si>
  <si>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</si>
  <si>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</si>
  <si>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</si>
  <si>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</si>
  <si>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</si>
  <si>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</si>
  <si>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</si>
  <si>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</si>
  <si>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</si>
  <si>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</si>
  <si>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</si>
  <si>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</si>
  <si>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</si>
  <si>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</si>
  <si>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</si>
  <si>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</si>
  <si>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</si>
  <si>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</si>
  <si>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</si>
  <si>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</si>
  <si>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</si>
  <si>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</si>
  <si>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</si>
  <si>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</si>
  <si>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</si>
  <si>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</si>
  <si>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</si>
  <si>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</si>
  <si>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</si>
  <si>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</si>
  <si>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</si>
  <si>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</si>
  <si>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</si>
  <si>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</si>
  <si>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</si>
  <si>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</si>
  <si>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</si>
  <si>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</si>
  <si>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</si>
  <si>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</si>
  <si>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</si>
  <si>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</si>
  <si>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</si>
  <si>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</si>
  <si>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</si>
  <si>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</si>
  <si>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</si>
  <si>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</si>
  <si>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</si>
  <si>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</si>
  <si>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</si>
  <si>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</si>
  <si>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</si>
  <si>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</si>
  <si>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</si>
  <si>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</si>
  <si>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</si>
  <si>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</si>
  <si>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</si>
  <si>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</si>
  <si>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</si>
  <si>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</si>
  <si>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</si>
  <si>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</si>
  <si>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</si>
  <si>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</si>
  <si>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</si>
  <si>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</si>
  <si>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</si>
  <si>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</si>
  <si>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</si>
  <si>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</si>
  <si>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</si>
  <si>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</si>
  <si>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</si>
  <si>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</si>
  <si>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</si>
  <si>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</si>
  <si>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</si>
  <si>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</si>
  <si>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</si>
  <si>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</si>
  <si>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</si>
  <si>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</si>
  <si>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</si>
  <si>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</si>
  <si>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</si>
  <si>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</si>
  <si>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</si>
  <si>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</si>
  <si>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</si>
  <si>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</si>
  <si>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</si>
  <si>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</si>
  <si>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</si>
  <si>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</si>
  <si>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</si>
  <si>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</si>
  <si>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</si>
  <si>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</si>
  <si>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</si>
  <si>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</si>
  <si>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</si>
  <si>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</si>
  <si>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</si>
  <si>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</si>
  <si>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</si>
  <si>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</si>
  <si>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</si>
  <si>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</si>
  <si>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</si>
  <si>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</si>
  <si>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</si>
  <si>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</si>
  <si>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</si>
  <si>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</si>
  <si>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</si>
  <si>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</si>
  <si>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</si>
  <si>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</si>
  <si>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</si>
  <si>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</si>
  <si>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</si>
  <si>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</si>
  <si>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</si>
  <si>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</si>
  <si>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</si>
  <si>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</si>
  <si>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</si>
  <si>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</si>
  <si>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</si>
  <si>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</si>
  <si>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</si>
  <si>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</si>
  <si>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</si>
  <si>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</si>
  <si>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</si>
  <si>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</si>
  <si>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</si>
  <si>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</si>
  <si>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</si>
  <si>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</si>
  <si>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</si>
  <si>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</si>
  <si>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</si>
  <si>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</si>
  <si>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</si>
  <si>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</si>
  <si>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</si>
  <si>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</si>
  <si>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</si>
  <si>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</si>
  <si>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</si>
  <si>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</si>
  <si>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</si>
  <si>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</si>
  <si>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</si>
  <si>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</si>
  <si>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</si>
  <si>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</si>
  <si>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</si>
  <si>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</si>
  <si>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</si>
  <si>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</si>
  <si>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</si>
  <si>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</si>
  <si>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</si>
  <si>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</si>
  <si>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</si>
  <si>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</si>
  <si>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</si>
  <si>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</si>
  <si>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</si>
  <si>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</si>
  <si>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</si>
  <si>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</si>
  <si>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</si>
  <si>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</si>
  <si>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</si>
  <si>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</si>
  <si>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</si>
  <si>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</si>
  <si>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</si>
  <si>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</si>
  <si>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</si>
  <si>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</si>
  <si>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</si>
  <si>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</si>
  <si>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</si>
  <si>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</si>
  <si>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</si>
  <si>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</si>
  <si>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</si>
  <si>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</si>
  <si>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</si>
  <si>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</si>
  <si>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</si>
  <si>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</si>
  <si>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</si>
  <si>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</si>
  <si>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</si>
  <si>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</si>
  <si>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</si>
  <si>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</si>
  <si>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</si>
  <si>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</si>
  <si>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</si>
  <si>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</si>
  <si>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</si>
  <si>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</si>
  <si>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</si>
  <si>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</si>
  <si>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</si>
  <si>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</si>
  <si>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</si>
  <si>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</si>
  <si>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</si>
  <si>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</si>
  <si>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</si>
  <si>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</si>
  <si>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</si>
  <si>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</si>
  <si>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</si>
  <si>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</si>
  <si>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</si>
  <si>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</si>
  <si>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</si>
  <si>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</si>
  <si>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</si>
  <si>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</si>
  <si>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</si>
  <si>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</si>
  <si>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</si>
  <si>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</si>
  <si>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</si>
  <si>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</si>
  <si>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</si>
  <si>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</si>
  <si>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</si>
  <si>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</si>
  <si>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</si>
  <si>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</si>
  <si>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</si>
  <si>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</si>
  <si>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</si>
  <si>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</si>
  <si>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</si>
  <si>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</si>
  <si>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</si>
  <si>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</si>
  <si>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</si>
  <si>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</si>
  <si>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</si>
  <si>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</si>
  <si>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</si>
  <si>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</si>
  <si>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</si>
  <si>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</si>
  <si>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</si>
  <si>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</si>
  <si>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</si>
  <si>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</si>
  <si>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</si>
  <si>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</si>
  <si>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</si>
  <si>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</si>
  <si>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</si>
  <si>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</si>
  <si>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</si>
  <si>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</si>
  <si>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</si>
  <si>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</si>
  <si>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</si>
  <si>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</si>
  <si>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</si>
  <si>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</si>
  <si>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</si>
  <si>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</si>
  <si>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</si>
  <si>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</si>
  <si>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</si>
  <si>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</si>
  <si>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</si>
  <si>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</si>
  <si>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</si>
  <si>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</si>
  <si>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</si>
  <si>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</si>
  <si>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</si>
  <si>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</si>
  <si>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</si>
  <si>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</si>
  <si>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</si>
  <si>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</si>
  <si>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</si>
  <si>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</si>
  <si>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</si>
  <si>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</si>
  <si>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</si>
  <si>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</si>
  <si>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</si>
  <si>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</si>
  <si>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</si>
  <si>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</si>
  <si>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</si>
  <si>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</si>
  <si>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</si>
  <si>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</si>
  <si>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</si>
  <si>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</si>
  <si>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</si>
  <si>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</si>
  <si>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</si>
  <si>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</si>
  <si>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</si>
  <si>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</si>
  <si>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</si>
  <si>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</si>
  <si>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</si>
  <si>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</si>
  <si>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</si>
  <si>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</si>
  <si>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</si>
  <si>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</si>
  <si>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</si>
  <si>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</si>
  <si>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</si>
  <si>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</si>
  <si>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</si>
  <si>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</si>
  <si>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</si>
  <si>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</si>
  <si>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</si>
  <si>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</si>
  <si>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</si>
  <si>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</si>
  <si>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</si>
  <si>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</si>
  <si>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</si>
  <si>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</si>
  <si>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</si>
  <si>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</si>
  <si>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</si>
  <si>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</si>
  <si>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</si>
  <si>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</si>
  <si>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</si>
  <si>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</si>
  <si>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</si>
  <si>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</si>
  <si>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</si>
  <si>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</si>
  <si>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</si>
  <si>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</si>
  <si>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</si>
  <si>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</si>
  <si>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</si>
  <si>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</si>
  <si>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</si>
  <si>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</si>
  <si>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</si>
  <si>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</si>
  <si>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</si>
  <si>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</si>
  <si>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</si>
  <si>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</si>
  <si>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</si>
  <si>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</si>
  <si>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</si>
  <si>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</si>
  <si>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</si>
  <si>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</si>
  <si>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</si>
  <si>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</si>
  <si>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</si>
  <si>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</si>
  <si>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</si>
  <si>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</si>
  <si>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</si>
  <si>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</si>
  <si>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</si>
  <si>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</si>
  <si>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</si>
  <si>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</si>
  <si>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</si>
  <si>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</si>
  <si>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</si>
  <si>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</si>
  <si>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</si>
  <si>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</si>
  <si>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</si>
  <si>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</si>
  <si>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</si>
  <si>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</si>
  <si>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</si>
  <si>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</si>
  <si>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</si>
  <si>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</si>
  <si>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</si>
  <si>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</si>
  <si>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</si>
  <si>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</si>
  <si>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</si>
  <si>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</si>
  <si>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</si>
  <si>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</si>
  <si>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</si>
  <si>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</si>
  <si>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</si>
  <si>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</si>
  <si>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</si>
  <si>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</si>
  <si>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</si>
  <si>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</si>
  <si>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</si>
  <si>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</si>
  <si>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</si>
  <si>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</si>
  <si>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</si>
  <si>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</si>
  <si>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</si>
  <si>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</si>
  <si>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</si>
  <si>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</si>
  <si>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</si>
  <si>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</si>
  <si>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</si>
  <si>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</si>
  <si>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</si>
  <si>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</si>
  <si>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</si>
  <si>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</si>
  <si>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</si>
  <si>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</si>
  <si>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</si>
  <si>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</si>
  <si>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</si>
  <si>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</si>
  <si>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</si>
  <si>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</si>
  <si>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</si>
  <si>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</si>
  <si>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</si>
  <si>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</si>
  <si>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</si>
  <si>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</si>
  <si>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</si>
  <si>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</si>
  <si>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</si>
  <si>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</si>
  <si>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</si>
  <si>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</si>
  <si>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</si>
  <si>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</si>
  <si>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</si>
  <si>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</si>
  <si>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</si>
  <si>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</si>
  <si>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</si>
  <si>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</si>
  <si>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</si>
  <si>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</si>
  <si>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</si>
  <si>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</si>
  <si>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</si>
  <si>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</si>
  <si>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</si>
  <si>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</si>
  <si>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</si>
  <si>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</si>
  <si>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</si>
  <si>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</si>
  <si>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</si>
  <si>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</si>
  <si>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</si>
  <si>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</si>
  <si>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</si>
  <si>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</si>
  <si>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</si>
  <si>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</si>
  <si>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</si>
  <si>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</si>
  <si>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</si>
  <si>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</si>
  <si>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</si>
  <si>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</si>
  <si>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</si>
  <si>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</si>
  <si>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</si>
  <si>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</si>
  <si>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</si>
  <si>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</si>
  <si>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</si>
  <si>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</si>
  <si>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</si>
  <si>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</si>
  <si>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</si>
  <si>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</si>
  <si>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</si>
  <si>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</si>
  <si>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</si>
  <si>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</si>
  <si>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</si>
  <si>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</si>
  <si>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</si>
  <si>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</si>
  <si>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</si>
  <si>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</si>
  <si>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</si>
  <si>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</si>
  <si>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</si>
  <si>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</si>
  <si>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</si>
  <si>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</si>
  <si>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</si>
  <si>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</si>
  <si>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</si>
  <si>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</si>
  <si>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</si>
  <si>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</si>
  <si>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</si>
  <si>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</si>
  <si>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</si>
  <si>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</si>
  <si>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</si>
  <si>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</si>
  <si>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</si>
  <si>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</si>
  <si>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</si>
  <si>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</si>
  <si>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</si>
  <si>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</si>
  <si>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</si>
  <si>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</si>
  <si>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</si>
  <si>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</si>
  <si>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</si>
  <si>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</si>
  <si>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</si>
  <si>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</si>
  <si>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</si>
  <si>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</si>
  <si>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</si>
  <si>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</si>
  <si>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</si>
  <si>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</si>
  <si>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</si>
  <si>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</si>
  <si>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</si>
  <si>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</si>
  <si>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</si>
  <si>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</si>
  <si>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</si>
  <si>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</si>
  <si>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</si>
  <si>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</si>
  <si>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</si>
  <si>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</si>
  <si>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</si>
  <si>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</si>
  <si>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</si>
  <si>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</si>
  <si>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</si>
  <si>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</si>
  <si>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</si>
  <si>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</si>
  <si>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</si>
  <si>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</si>
  <si>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</si>
  <si>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</si>
  <si>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</si>
  <si>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</si>
  <si>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</si>
  <si>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</si>
  <si>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</si>
  <si>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</si>
  <si>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</si>
  <si>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</si>
  <si>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</si>
  <si>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</si>
  <si>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</si>
  <si>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</si>
  <si>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</si>
  <si>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</si>
  <si>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</si>
  <si>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</si>
  <si>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</si>
  <si>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</si>
  <si>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</si>
  <si>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</si>
  <si>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</si>
  <si>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</si>
  <si>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</si>
  <si>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</si>
  <si>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</si>
  <si>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</si>
  <si>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</si>
  <si>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</si>
  <si>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</si>
  <si>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</si>
  <si>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</si>
  <si>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</si>
  <si>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</si>
  <si>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</si>
  <si>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</si>
  <si>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</si>
  <si>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</si>
  <si>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</si>
  <si>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</si>
  <si>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</si>
  <si>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</si>
  <si>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</si>
  <si>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</si>
  <si>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</si>
  <si>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</si>
  <si>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</si>
  <si>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</si>
  <si>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</si>
  <si>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</si>
  <si>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</si>
  <si>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</si>
  <si>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</si>
  <si>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</si>
  <si>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</si>
  <si>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</si>
  <si>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</si>
  <si>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</si>
  <si>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</si>
  <si>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</si>
  <si>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</si>
  <si>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</si>
  <si>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</si>
  <si>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</si>
  <si>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</si>
  <si>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</si>
  <si>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</si>
  <si>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</si>
  <si>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</si>
  <si>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</si>
  <si>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</si>
  <si>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</si>
  <si>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</si>
  <si>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</si>
  <si>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</si>
  <si>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</si>
  <si>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</si>
  <si>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</si>
  <si>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</si>
  <si>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</si>
  <si>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</si>
  <si>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</si>
  <si>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</si>
  <si>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</si>
  <si>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</si>
  <si>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</si>
  <si>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</si>
  <si>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</si>
  <si>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</si>
  <si>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</si>
  <si>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</si>
  <si>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</si>
  <si>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</si>
  <si>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</si>
  <si>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</si>
  <si>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</si>
  <si>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</si>
  <si>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</si>
  <si>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</si>
  <si>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</si>
  <si>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</si>
  <si>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</si>
  <si>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</si>
  <si>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</si>
  <si>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</si>
  <si>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</si>
  <si>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</si>
  <si>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</si>
  <si>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</si>
  <si>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</si>
  <si>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</si>
  <si>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</si>
  <si>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</si>
  <si>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</si>
  <si>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</si>
  <si>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</si>
  <si>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</si>
  <si>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</si>
  <si>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</si>
  <si>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</si>
  <si>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</si>
  <si>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</si>
  <si>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</si>
  <si>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</si>
  <si>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</si>
  <si>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</si>
  <si>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</si>
  <si>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</si>
  <si>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</si>
  <si>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</si>
  <si>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</si>
  <si>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</si>
  <si>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</si>
  <si>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</si>
  <si>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</si>
  <si>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</si>
  <si>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</si>
  <si>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</si>
  <si>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</si>
  <si>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</si>
  <si>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</si>
  <si>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</si>
  <si>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</si>
  <si>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</si>
  <si>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</si>
  <si>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</si>
  <si>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</si>
  <si>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</si>
  <si>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</si>
  <si>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</si>
  <si>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</si>
  <si>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</si>
  <si>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</si>
  <si>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</si>
  <si>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</si>
  <si>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</si>
  <si>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</si>
  <si>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</si>
  <si>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</si>
  <si>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</si>
  <si>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</si>
  <si>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</si>
  <si>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</si>
  <si>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</si>
  <si>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</si>
  <si>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</si>
  <si>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</si>
  <si>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</si>
  <si>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</si>
  <si>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</si>
  <si>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</si>
  <si>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</si>
  <si>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</si>
  <si>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</si>
  <si>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</si>
  <si>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</si>
  <si>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</si>
  <si>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</si>
  <si>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</si>
  <si>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</si>
  <si>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</si>
  <si>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</si>
  <si>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</si>
  <si>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</si>
  <si>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</si>
  <si>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</si>
  <si>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</si>
  <si>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</si>
  <si>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</si>
  <si>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</si>
  <si>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</si>
  <si>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</si>
  <si>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</si>
  <si>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</si>
  <si>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</si>
  <si>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</si>
  <si>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</si>
  <si>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</si>
  <si>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</si>
  <si>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</si>
  <si>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</si>
  <si>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</si>
  <si>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</si>
  <si>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</si>
  <si>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</si>
  <si>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</si>
  <si>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</si>
  <si>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</si>
  <si>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</si>
  <si>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</si>
  <si>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</si>
  <si>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</si>
  <si>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</si>
  <si>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</si>
  <si>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</si>
  <si>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</si>
  <si>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</si>
  <si>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</si>
  <si>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</si>
  <si>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</si>
  <si>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</si>
  <si>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</si>
  <si>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</si>
  <si>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</si>
  <si>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</si>
  <si>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</si>
  <si>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</si>
  <si>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</si>
  <si>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</si>
  <si>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</si>
  <si>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</si>
  <si>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</si>
  <si>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</si>
  <si>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</si>
  <si>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</si>
  <si>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</si>
  <si>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</si>
  <si>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</si>
  <si>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</si>
  <si>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</si>
  <si>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</si>
  <si>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</si>
  <si>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</si>
  <si>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</si>
  <si>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</si>
  <si>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</si>
  <si>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</si>
  <si>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</si>
  <si>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</si>
  <si>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</si>
  <si>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</si>
  <si>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</si>
  <si>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</si>
  <si>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</si>
  <si>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</si>
  <si>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</si>
  <si>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</si>
  <si>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</si>
  <si>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</si>
  <si>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</si>
  <si>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</si>
  <si>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</si>
  <si>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</si>
  <si>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</si>
  <si>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</si>
  <si>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</si>
  <si>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</si>
  <si>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</si>
  <si>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</si>
  <si>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</si>
  <si>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</si>
  <si>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</si>
  <si>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</si>
  <si>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</si>
  <si>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</si>
  <si>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</si>
  <si>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</si>
  <si>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</si>
  <si>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</si>
  <si>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</si>
  <si>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</si>
  <si>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</si>
  <si>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</si>
  <si>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</si>
  <si>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</si>
  <si>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</si>
  <si>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</si>
  <si>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</si>
  <si>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</si>
  <si>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</si>
  <si>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</si>
  <si>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</si>
  <si>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</si>
  <si>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</si>
  <si>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</si>
  <si>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</si>
  <si>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</si>
  <si>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</si>
  <si>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</si>
  <si>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</si>
  <si>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</si>
  <si>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</si>
  <si>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</si>
  <si>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</si>
  <si>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</si>
  <si>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</si>
  <si>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</si>
  <si>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</si>
  <si>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</si>
  <si>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</si>
  <si>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</si>
  <si>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</si>
  <si>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</si>
  <si>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</si>
  <si>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</si>
  <si>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</si>
  <si>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</si>
  <si>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</si>
  <si>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</si>
  <si>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</si>
  <si>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</si>
  <si>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</si>
  <si>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</si>
  <si>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</si>
  <si>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</si>
  <si>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</si>
  <si>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</si>
  <si>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</si>
  <si>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</si>
  <si>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</si>
  <si>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</si>
  <si>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</si>
  <si>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</si>
  <si>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</si>
  <si>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</si>
  <si>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</si>
  <si>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</si>
  <si>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</si>
  <si>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</si>
  <si>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</si>
  <si>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</si>
  <si>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</si>
  <si>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</si>
  <si>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</si>
  <si>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</si>
  <si>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</si>
  <si>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</si>
  <si>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</si>
  <si>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</si>
  <si>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</si>
  <si>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</si>
  <si>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</si>
  <si>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</si>
  <si>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</si>
  <si>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</si>
  <si>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</si>
  <si>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</si>
  <si>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</si>
  <si>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</si>
  <si>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</si>
  <si>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</si>
  <si>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</si>
  <si>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</si>
  <si>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</si>
  <si>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</si>
  <si>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</si>
  <si>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</si>
  <si>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</si>
  <si>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</si>
  <si>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</si>
  <si>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</si>
  <si>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</si>
  <si>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</si>
  <si>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</si>
  <si>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</si>
  <si>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</si>
  <si>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</si>
  <si>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</si>
  <si>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</si>
  <si>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</si>
  <si>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</si>
  <si>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</si>
  <si>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</si>
  <si>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</si>
  <si>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</si>
  <si>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</si>
  <si>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</si>
  <si>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</si>
  <si>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</si>
  <si>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</si>
  <si>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</si>
  <si>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</si>
  <si>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</si>
  <si>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</si>
  <si>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</si>
  <si>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</si>
  <si>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</si>
  <si>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</si>
  <si>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</si>
  <si>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</si>
  <si>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</si>
  <si>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</si>
  <si>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</si>
  <si>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</si>
  <si>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</si>
  <si>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</si>
  <si>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</si>
  <si>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</si>
  <si>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</si>
  <si>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</si>
  <si>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</si>
  <si>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</si>
  <si>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</si>
  <si>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</si>
  <si>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</si>
  <si>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</si>
  <si>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</si>
  <si>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</si>
  <si>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</si>
  <si>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</si>
  <si>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</si>
  <si>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</si>
  <si>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</si>
  <si>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</si>
  <si>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</si>
  <si>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</si>
  <si>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</si>
  <si>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</si>
  <si>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</si>
  <si>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</si>
  <si>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</si>
  <si>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</si>
  <si>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</si>
  <si>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</si>
  <si>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</si>
  <si>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</si>
  <si>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</si>
  <si>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</si>
  <si>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</si>
  <si>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</si>
  <si>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</si>
  <si>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</si>
  <si>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</si>
  <si>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</si>
  <si>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</si>
  <si>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</si>
  <si>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</si>
  <si>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</si>
  <si>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</si>
  <si>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</si>
  <si>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</si>
  <si>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</si>
  <si>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</si>
  <si>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</si>
  <si>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</si>
  <si>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</si>
  <si>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</si>
  <si>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</si>
  <si>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</si>
  <si>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</si>
  <si>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</si>
  <si>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</si>
  <si>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</si>
  <si>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</si>
  <si>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</si>
  <si>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</si>
  <si>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</si>
  <si>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</si>
  <si>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</si>
  <si>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</si>
  <si>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</si>
  <si>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</si>
  <si>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</si>
  <si>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</si>
  <si>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</si>
  <si>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</si>
  <si>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</si>
  <si>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</si>
  <si>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</si>
  <si>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</si>
  <si>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</si>
  <si>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</si>
  <si>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</si>
  <si>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</si>
  <si>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</si>
  <si>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</si>
  <si>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</si>
  <si>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</si>
  <si>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</si>
  <si>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</si>
  <si>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</si>
  <si>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</si>
  <si>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</si>
  <si>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</si>
  <si>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</si>
  <si>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</si>
  <si>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</si>
  <si>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</si>
  <si>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</si>
  <si>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</si>
  <si>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</si>
  <si>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</si>
  <si>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</si>
  <si>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</si>
  <si>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</si>
  <si>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</si>
  <si>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</si>
  <si>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</si>
  <si>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</si>
  <si>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</si>
  <si>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</si>
  <si>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</si>
  <si>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</si>
  <si>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</si>
  <si>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</si>
  <si>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</si>
  <si>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</si>
  <si>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</si>
  <si>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</si>
  <si>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</si>
  <si>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</si>
  <si>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</si>
  <si>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</si>
  <si>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</si>
  <si>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</si>
  <si>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</si>
  <si>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</si>
  <si>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</si>
  <si>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</si>
  <si>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</si>
  <si>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</si>
  <si>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</si>
  <si>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</si>
  <si>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</si>
  <si>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</si>
  <si>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</si>
  <si>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</si>
  <si>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</si>
  <si>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</si>
  <si>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</si>
  <si>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</si>
  <si>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</si>
  <si>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</si>
  <si>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</si>
  <si>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</si>
  <si>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</si>
  <si>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</si>
  <si>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</si>
  <si>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</si>
  <si>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</si>
  <si>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</si>
  <si>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</si>
  <si>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</si>
  <si>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</si>
  <si>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</si>
  <si>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</si>
  <si>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</si>
  <si>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</si>
  <si>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</si>
  <si>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</si>
  <si>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</si>
  <si>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</si>
  <si>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</si>
  <si>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</si>
  <si>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</si>
  <si>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</si>
  <si>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</si>
  <si>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</si>
  <si>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</si>
  <si>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</si>
  <si>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</si>
  <si>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</si>
  <si>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</si>
  <si>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</si>
  <si>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</si>
  <si>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</si>
  <si>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</si>
  <si>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</si>
  <si>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</si>
  <si>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</si>
  <si>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</si>
  <si>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</si>
  <si>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</si>
  <si>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</si>
  <si>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</si>
  <si>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</si>
  <si>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</si>
  <si>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</si>
  <si>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</si>
  <si>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</si>
  <si>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</si>
  <si>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</si>
  <si>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</si>
  <si>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</si>
  <si>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</si>
  <si>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</si>
  <si>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</si>
  <si>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</si>
  <si>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</si>
  <si>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</si>
  <si>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</si>
  <si>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</si>
  <si>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</si>
  <si>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</si>
  <si>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</si>
  <si>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</si>
  <si>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</si>
  <si>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</si>
  <si>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</si>
  <si>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</si>
  <si>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</si>
  <si>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</si>
  <si>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</si>
  <si>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</si>
  <si>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</si>
  <si>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</si>
  <si>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</si>
  <si>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</si>
  <si>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</si>
  <si>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</si>
  <si>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</si>
  <si>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</si>
  <si>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</si>
  <si>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</si>
  <si>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</si>
  <si>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</si>
  <si>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</si>
  <si>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</si>
  <si>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</si>
  <si>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</si>
  <si>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</si>
  <si>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</si>
  <si>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</si>
  <si>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</si>
  <si>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</si>
  <si>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</si>
  <si>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</si>
  <si>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</si>
  <si>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</si>
  <si>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</si>
  <si>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</si>
  <si>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</si>
  <si>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</si>
  <si>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</si>
  <si>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</si>
  <si>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</si>
  <si>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</si>
  <si>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</si>
  <si>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</si>
  <si>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</si>
  <si>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</si>
  <si>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</si>
  <si>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</si>
  <si>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</si>
  <si>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</si>
  <si>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</si>
  <si>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</si>
  <si>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</si>
  <si>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</si>
  <si>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</si>
  <si>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</si>
  <si>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</si>
  <si>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</si>
  <si>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</si>
  <si>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</si>
  <si>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</si>
  <si>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</si>
  <si>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</si>
  <si>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</si>
  <si>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</si>
  <si>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</si>
  <si>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</si>
  <si>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</si>
  <si>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</si>
  <si>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</si>
  <si>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</si>
  <si>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</si>
  <si>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</si>
  <si>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</si>
  <si>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</si>
  <si>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</si>
  <si>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</si>
  <si>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</si>
  <si>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</si>
  <si>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</si>
  <si>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</si>
  <si>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</si>
  <si>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</si>
  <si>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</si>
  <si>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</si>
  <si>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</si>
  <si>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</si>
  <si>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</si>
  <si>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</si>
  <si>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</si>
  <si>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</si>
  <si>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</si>
  <si>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</si>
  <si>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</si>
  <si>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</si>
  <si>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</si>
  <si>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</si>
  <si>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</si>
  <si>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</si>
  <si>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</si>
  <si>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</si>
  <si>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</si>
  <si>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</si>
  <si>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</si>
  <si>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</si>
  <si>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</si>
  <si>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</si>
  <si>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</si>
  <si>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</si>
  <si>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</si>
  <si>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</si>
  <si>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</si>
  <si>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</si>
  <si>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</si>
  <si>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</si>
  <si>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</si>
  <si>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</si>
  <si>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</si>
  <si>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</si>
  <si>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</si>
  <si>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</si>
  <si>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</si>
  <si>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</si>
  <si>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</si>
  <si>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</si>
  <si>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</si>
  <si>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</si>
  <si>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</si>
  <si>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</si>
  <si>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</si>
  <si>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</si>
  <si>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</si>
  <si>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</si>
  <si>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</si>
  <si>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</si>
  <si>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</si>
  <si>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</si>
  <si>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</si>
  <si>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</si>
  <si>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</si>
  <si>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</si>
  <si>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</si>
  <si>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</si>
  <si>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</si>
  <si>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</si>
  <si>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</si>
  <si>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</si>
  <si>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</si>
  <si>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</si>
  <si>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</si>
  <si>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</si>
  <si>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</si>
  <si>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</si>
  <si>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</si>
  <si>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</si>
  <si>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</si>
  <si>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</si>
  <si>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</si>
  <si>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</si>
  <si>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</si>
  <si>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</si>
  <si>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</si>
  <si>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</si>
  <si>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</si>
  <si>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</si>
  <si>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</si>
  <si>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</si>
  <si>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</si>
  <si>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</si>
  <si>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</si>
  <si>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</si>
  <si>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</si>
  <si>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</si>
  <si>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</si>
  <si>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</si>
  <si>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</si>
  <si>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</si>
  <si>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</si>
  <si>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</si>
  <si>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</si>
  <si>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</si>
  <si>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</si>
  <si>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</si>
  <si>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</si>
  <si>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</si>
  <si>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</si>
  <si>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</si>
  <si>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</si>
  <si>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</si>
  <si>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</si>
  <si>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</si>
  <si>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</si>
  <si>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</si>
  <si>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</si>
  <si>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</si>
  <si>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</si>
  <si>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</si>
  <si>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</si>
  <si>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</si>
  <si>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</si>
  <si>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</si>
  <si>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</si>
  <si>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</si>
  <si>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</si>
  <si>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</si>
  <si>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</si>
  <si>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</si>
  <si>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</si>
  <si>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</si>
  <si>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</si>
  <si>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</si>
  <si>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</si>
  <si>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</si>
  <si>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</si>
  <si>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</si>
  <si>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</si>
  <si>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</si>
  <si>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</si>
  <si>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</si>
  <si>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</si>
  <si>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</si>
  <si>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</si>
  <si>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</si>
  <si>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</si>
  <si>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</si>
  <si>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</si>
  <si>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</si>
  <si>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</si>
  <si>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</si>
  <si>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</si>
  <si>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</si>
  <si>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</si>
  <si>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</si>
  <si>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</si>
  <si>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</si>
  <si>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</si>
  <si>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</si>
  <si>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</si>
  <si>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</si>
  <si>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</si>
  <si>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</si>
  <si>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</si>
  <si>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</si>
  <si>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</si>
  <si>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</si>
  <si>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</si>
  <si>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</si>
  <si>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</si>
  <si>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</si>
  <si>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</si>
  <si>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</si>
  <si>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</si>
  <si>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</si>
  <si>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</si>
  <si>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</si>
  <si>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</si>
  <si>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</si>
  <si>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</si>
  <si>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</si>
  <si>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</si>
  <si>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</si>
  <si>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</si>
  <si>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</si>
  <si>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</si>
  <si>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</si>
  <si>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</si>
  <si>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</si>
  <si>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</si>
  <si>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</si>
  <si>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</si>
  <si>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</si>
  <si>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</si>
  <si>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</si>
  <si>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</si>
  <si>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</si>
  <si>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</si>
  <si>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</si>
  <si>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</si>
  <si>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</si>
  <si>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</si>
  <si>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</si>
  <si>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</si>
  <si>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</si>
  <si>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</si>
  <si>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</si>
  <si>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</si>
  <si>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</si>
  <si>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</si>
  <si>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</si>
  <si>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</si>
  <si>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</si>
  <si>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</si>
  <si>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</si>
  <si>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</si>
  <si>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</si>
  <si>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</si>
  <si>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</si>
  <si>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</si>
  <si>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</si>
  <si>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</si>
  <si>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</si>
  <si>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</si>
  <si>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</si>
  <si>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</si>
  <si>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</si>
  <si>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</si>
  <si>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</si>
  <si>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</si>
  <si>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</si>
  <si>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</si>
  <si>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</si>
  <si>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</si>
  <si>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</si>
  <si>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</si>
  <si>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</si>
  <si>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</si>
  <si>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</si>
  <si>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</si>
  <si>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</si>
  <si>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</si>
  <si>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</si>
  <si>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</si>
  <si>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</si>
  <si>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</si>
  <si>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</si>
  <si>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</si>
  <si>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</si>
  <si>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</si>
  <si>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</si>
  <si>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</si>
  <si>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</si>
  <si>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</si>
  <si>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</si>
  <si>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</si>
  <si>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</si>
  <si>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</si>
  <si>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</si>
  <si>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</si>
  <si>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</si>
  <si>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</si>
  <si>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</si>
  <si>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</si>
  <si>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</si>
  <si>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</si>
  <si>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</si>
  <si>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</si>
  <si>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</si>
  <si>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</si>
  <si>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</si>
  <si>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</si>
  <si>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</si>
  <si>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</si>
  <si>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</si>
  <si>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</si>
  <si>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</si>
  <si>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</si>
  <si>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</si>
  <si>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</si>
  <si>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</si>
  <si>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</si>
  <si>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</si>
  <si>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</si>
  <si>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</si>
  <si>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</si>
  <si>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</si>
  <si>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</si>
  <si>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</si>
  <si>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</si>
  <si>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</si>
  <si>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</si>
  <si>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</si>
  <si>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</si>
  <si>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</si>
  <si>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</si>
  <si>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</si>
  <si>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</si>
  <si>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</si>
  <si>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</si>
  <si>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</si>
  <si>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</si>
  <si>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</si>
  <si>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</si>
  <si>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</si>
  <si>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</si>
  <si>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</si>
  <si>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</si>
  <si>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</si>
  <si>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</si>
  <si>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</si>
  <si>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</si>
  <si>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</si>
  <si>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</si>
  <si>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</si>
  <si>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</si>
  <si>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</si>
  <si>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</si>
  <si>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</si>
  <si>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</si>
  <si>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</si>
  <si>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</si>
  <si>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</si>
  <si>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</si>
  <si>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</si>
  <si>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</si>
  <si>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</si>
  <si>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</si>
  <si>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</si>
  <si>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</si>
  <si>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</si>
  <si>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</si>
  <si>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</si>
  <si>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</si>
  <si>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</si>
  <si>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</si>
  <si>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</si>
  <si>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</si>
  <si>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</si>
  <si>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</si>
  <si>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</si>
  <si>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</si>
  <si>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</si>
  <si>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</si>
  <si>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</si>
  <si>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</si>
  <si>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</si>
  <si>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</si>
  <si>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</si>
  <si>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</si>
  <si>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</si>
  <si>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</si>
  <si>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</si>
  <si>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</si>
  <si>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</si>
  <si>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</si>
  <si>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</si>
  <si>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</si>
  <si>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</si>
  <si>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</si>
  <si>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</si>
  <si>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</si>
  <si>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</si>
  <si>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</si>
  <si>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</si>
  <si>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</si>
  <si>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</si>
  <si>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</si>
  <si>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</si>
  <si>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</si>
  <si>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</si>
  <si>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</si>
  <si>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</si>
  <si>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</si>
  <si>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</si>
  <si>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</si>
  <si>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</si>
  <si>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</si>
  <si>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</si>
  <si>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</si>
  <si>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</si>
  <si>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</si>
  <si>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</si>
  <si>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</si>
  <si>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</si>
  <si>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</si>
  <si>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</si>
  <si>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</si>
  <si>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</si>
  <si>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</si>
  <si>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</si>
  <si>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</si>
  <si>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</si>
  <si>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</si>
  <si>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</si>
  <si>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</si>
  <si>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</si>
  <si>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</si>
  <si>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</si>
  <si>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</si>
  <si>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</si>
  <si>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</si>
  <si>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</si>
  <si>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</si>
  <si>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</si>
  <si>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</si>
  <si>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</si>
  <si>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</si>
  <si>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</si>
  <si>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</si>
  <si>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</si>
  <si>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</si>
  <si>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</si>
  <si>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</si>
  <si>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</si>
  <si>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</si>
  <si>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</si>
  <si>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</si>
  <si>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</si>
  <si>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</si>
  <si>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</si>
  <si>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</si>
  <si>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</si>
  <si>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</si>
  <si>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</si>
  <si>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</si>
  <si>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</si>
  <si>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</si>
  <si>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</si>
  <si>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</si>
  <si>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</si>
  <si>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</si>
  <si>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</si>
  <si>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</si>
  <si>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</si>
  <si>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</si>
  <si>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</si>
  <si>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</si>
  <si>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</si>
  <si>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</si>
  <si>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</si>
  <si>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</si>
  <si>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</si>
  <si>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</si>
  <si>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</si>
  <si>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</si>
  <si>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</si>
  <si>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</si>
  <si>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</si>
  <si>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</si>
  <si>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</si>
  <si>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</si>
  <si>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</si>
  <si>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</si>
  <si>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</si>
  <si>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</si>
  <si>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</si>
  <si>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</si>
  <si>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</si>
  <si>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</si>
  <si>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</si>
  <si>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</si>
  <si>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</si>
  <si>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</si>
  <si>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</si>
  <si>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</si>
  <si>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</si>
  <si>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</si>
  <si>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</si>
  <si>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</si>
  <si>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</si>
  <si>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</si>
  <si>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</si>
  <si>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</si>
  <si>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</si>
  <si>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</si>
  <si>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</si>
  <si>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</si>
  <si>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</si>
  <si>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</si>
  <si>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</si>
  <si>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</si>
  <si>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</si>
  <si>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</si>
  <si>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</si>
  <si>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</si>
  <si>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</si>
  <si>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</si>
  <si>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</si>
  <si>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</si>
  <si>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</si>
  <si>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</si>
  <si>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</si>
  <si>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</si>
  <si>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</si>
  <si>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</si>
  <si>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</si>
  <si>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</si>
  <si>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</si>
  <si>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</si>
  <si>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</si>
  <si>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</si>
  <si>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</si>
  <si>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</si>
  <si>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</si>
  <si>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</si>
  <si>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</si>
  <si>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</si>
  <si>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</si>
  <si>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</si>
  <si>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</si>
  <si>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</si>
  <si>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</si>
  <si>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</si>
  <si>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</si>
  <si>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</si>
  <si>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</si>
  <si>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</si>
  <si>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</si>
  <si>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</si>
  <si>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</si>
  <si>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</si>
  <si>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</si>
  <si>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</si>
  <si>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</si>
  <si>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</si>
  <si>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</si>
  <si>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</si>
  <si>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</si>
  <si>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</si>
  <si>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</si>
  <si>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</si>
  <si>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</si>
  <si>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</si>
  <si>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</si>
  <si>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</si>
  <si>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</si>
  <si>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</si>
  <si>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</si>
  <si>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</si>
  <si>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</si>
  <si>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</si>
  <si>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</si>
  <si>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</si>
  <si>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</si>
  <si>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</si>
  <si>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</si>
  <si>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</si>
  <si>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</si>
  <si>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</si>
  <si>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</si>
  <si>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</si>
  <si>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</si>
  <si>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</si>
  <si>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</si>
  <si>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</si>
  <si>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</si>
  <si>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</si>
  <si>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</si>
  <si>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</si>
  <si>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</si>
  <si>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</si>
  <si>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</si>
  <si>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</si>
  <si>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</si>
  <si>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</si>
  <si>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</si>
  <si>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</si>
  <si>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</si>
  <si>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</si>
  <si>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</si>
  <si>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</si>
  <si>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</si>
  <si>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</si>
  <si>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</si>
  <si>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</si>
  <si>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</si>
  <si>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</si>
  <si>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</si>
  <si>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</si>
  <si>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</si>
  <si>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</si>
  <si>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</si>
  <si>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</si>
  <si>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</si>
  <si>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</si>
  <si>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</si>
  <si>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</si>
  <si>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</si>
  <si>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</si>
  <si>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</si>
  <si>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</si>
  <si>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</si>
  <si>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</si>
  <si>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</si>
  <si>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</si>
  <si>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</si>
  <si>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</si>
  <si>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</si>
  <si>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</si>
  <si>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</si>
  <si>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</si>
  <si>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</si>
  <si>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</si>
  <si>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</si>
  <si>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</si>
  <si>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</si>
  <si>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</si>
  <si>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</si>
  <si>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</si>
  <si>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</si>
  <si>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</si>
  <si>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</si>
  <si>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</si>
  <si>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</si>
  <si>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</si>
  <si>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</si>
  <si>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</si>
  <si>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</si>
  <si>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</si>
  <si>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</si>
  <si>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</si>
  <si>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</si>
  <si>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</si>
  <si>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</si>
  <si>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</si>
  <si>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</si>
  <si>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</si>
  <si>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</si>
  <si>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</si>
  <si>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</si>
  <si>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</si>
  <si>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</si>
  <si>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</si>
  <si>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</si>
  <si>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</si>
  <si>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</si>
  <si>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</si>
  <si>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</si>
  <si>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</si>
  <si>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</si>
  <si>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</si>
  <si>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</si>
  <si>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</si>
  <si>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</si>
  <si>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</si>
  <si>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</si>
  <si>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</si>
  <si>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</si>
  <si>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</si>
  <si>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</si>
  <si>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</si>
  <si>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</si>
  <si>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</si>
  <si>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</si>
  <si>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</si>
  <si>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</si>
  <si>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</si>
  <si>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</si>
  <si>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</si>
  <si>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</si>
  <si>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</si>
  <si>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</si>
  <si>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</si>
  <si>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</si>
  <si>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</si>
  <si>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</si>
  <si>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</si>
  <si>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</si>
  <si>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</si>
  <si>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</si>
  <si>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</si>
  <si>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</si>
  <si>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</si>
  <si>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</si>
  <si>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</si>
  <si>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</si>
  <si>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</si>
  <si>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</si>
  <si>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</si>
  <si>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</si>
  <si>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</si>
  <si>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</si>
  <si>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</si>
  <si>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</si>
  <si>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</si>
  <si>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</si>
  <si>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</si>
  <si>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</si>
  <si>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</si>
  <si>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</si>
  <si>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</si>
  <si>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</si>
  <si>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</si>
  <si>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</si>
  <si>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</si>
  <si>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</si>
  <si>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</si>
  <si>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</si>
  <si>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</si>
  <si>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</si>
  <si>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</si>
  <si>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</si>
  <si>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</si>
  <si>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</si>
  <si>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</si>
  <si>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</si>
  <si>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</si>
  <si>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</si>
  <si>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</si>
  <si>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</si>
  <si>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</si>
  <si>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</si>
  <si>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</si>
  <si>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</si>
  <si>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</si>
  <si>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</si>
  <si>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</si>
  <si>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</si>
  <si>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</si>
  <si>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</si>
  <si>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</si>
  <si>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</si>
  <si>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</si>
  <si>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</si>
  <si>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</si>
  <si>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</si>
  <si>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</si>
  <si>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</si>
  <si>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</si>
  <si>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</si>
  <si>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</si>
  <si>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</si>
  <si>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</si>
  <si>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</si>
  <si>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</si>
  <si>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</si>
  <si>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</si>
  <si>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</si>
  <si>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</si>
  <si>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</si>
  <si>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</si>
  <si>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</si>
  <si>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</si>
  <si>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</si>
  <si>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</si>
  <si>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</si>
  <si>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</si>
  <si>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</si>
  <si>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</si>
  <si>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</si>
  <si>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</si>
  <si>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</si>
  <si>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</si>
  <si>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</si>
  <si>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</si>
  <si>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</si>
  <si>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</si>
  <si>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</si>
  <si>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</si>
  <si>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</si>
  <si>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</si>
  <si>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</si>
  <si>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</si>
  <si>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</si>
  <si>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</si>
  <si>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</si>
  <si>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</si>
  <si>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</si>
  <si>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</si>
  <si>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</si>
  <si>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</si>
  <si>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</si>
  <si>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</si>
  <si>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</si>
  <si>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</si>
  <si>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</si>
  <si>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</si>
  <si>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</si>
  <si>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</si>
  <si>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</si>
  <si>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</si>
  <si>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</si>
  <si>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</si>
  <si>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</si>
  <si>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</si>
  <si>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</si>
  <si>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</si>
  <si>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</si>
  <si>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</si>
  <si>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</si>
  <si>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</si>
  <si>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</si>
  <si>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</si>
  <si>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</si>
  <si>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</si>
  <si>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</si>
  <si>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</si>
  <si>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</si>
  <si>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</si>
  <si>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</si>
  <si>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</si>
  <si>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</si>
  <si>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</si>
  <si>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</si>
  <si>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</si>
  <si>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</si>
  <si>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</si>
  <si>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</si>
  <si>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</si>
  <si>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</si>
  <si>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</si>
  <si>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</si>
  <si>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</si>
  <si>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</si>
  <si>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</si>
  <si>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</si>
  <si>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</si>
  <si>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</si>
  <si>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</si>
  <si>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</si>
  <si>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</si>
  <si>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</si>
  <si>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</si>
  <si>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</si>
  <si>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</si>
  <si>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</si>
  <si>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</si>
  <si>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</si>
  <si>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</si>
  <si>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</si>
  <si>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</si>
  <si>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</si>
  <si>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</si>
  <si>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</si>
  <si>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</si>
  <si>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</si>
  <si>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</si>
  <si>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</si>
  <si>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</si>
  <si>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</si>
  <si>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</si>
  <si>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</si>
  <si>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</si>
  <si>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</si>
  <si>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</si>
  <si>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</si>
  <si>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</si>
  <si>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</si>
  <si>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</si>
  <si>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</si>
  <si>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</si>
  <si>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</si>
  <si>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</si>
  <si>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</si>
  <si>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</si>
  <si>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</si>
  <si>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</si>
  <si>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</si>
  <si>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</si>
  <si>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</si>
  <si>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</si>
  <si>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</si>
  <si>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</si>
  <si>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</si>
  <si>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</si>
  <si>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</si>
  <si>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</si>
  <si>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</si>
  <si>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</si>
  <si>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</si>
  <si>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</si>
  <si>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</si>
  <si>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</si>
  <si>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</si>
  <si>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</si>
  <si>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</si>
  <si>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</si>
  <si>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</si>
  <si>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</si>
  <si>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</si>
  <si>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</si>
  <si>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</si>
  <si>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</si>
  <si>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</si>
  <si>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</si>
  <si>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</si>
  <si>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</si>
  <si>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</si>
  <si>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</si>
  <si>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</si>
  <si>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</si>
  <si>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</si>
  <si>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</si>
  <si>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</si>
  <si>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</si>
  <si>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</si>
  <si>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</si>
  <si>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</si>
  <si>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</si>
  <si>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</si>
  <si>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</si>
  <si>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</si>
  <si>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</si>
  <si>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</si>
  <si>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</si>
  <si>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</si>
  <si>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</si>
  <si>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</si>
  <si>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</si>
  <si>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</si>
  <si>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</si>
  <si>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</si>
  <si>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</si>
  <si>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</si>
  <si>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</si>
  <si>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</si>
  <si>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</si>
  <si>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</si>
  <si>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</si>
  <si>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</si>
  <si>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</si>
  <si>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</si>
  <si>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</si>
  <si>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</si>
  <si>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</si>
  <si>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</si>
  <si>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</si>
  <si>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</si>
  <si>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</si>
  <si>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</si>
  <si>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</si>
  <si>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</si>
  <si>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</si>
  <si>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</si>
  <si>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</si>
  <si>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</si>
  <si>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</si>
  <si>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</si>
  <si>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</si>
  <si>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</si>
  <si>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</si>
  <si>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</si>
  <si>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</si>
  <si>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</si>
  <si>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</si>
  <si>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</si>
  <si>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</si>
  <si>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</si>
  <si>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</si>
  <si>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</si>
  <si>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</si>
  <si>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</si>
  <si>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</si>
  <si>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</si>
  <si>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</si>
  <si>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</si>
  <si>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</si>
  <si>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</si>
  <si>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</si>
  <si>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</si>
  <si>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</si>
  <si>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</si>
  <si>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</si>
  <si>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</si>
  <si>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</si>
  <si>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</si>
  <si>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</si>
  <si>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</si>
  <si>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</si>
  <si>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</si>
  <si>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</si>
  <si>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</si>
  <si>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</si>
  <si>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</si>
  <si>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</si>
  <si>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</si>
  <si>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</si>
  <si>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</si>
  <si>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</si>
  <si>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</si>
  <si>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</si>
  <si>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</si>
  <si>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</si>
  <si>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</si>
  <si>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</si>
  <si>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</si>
  <si>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</si>
  <si>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</si>
  <si>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</si>
  <si>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</si>
  <si>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</si>
  <si>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</si>
  <si>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</si>
  <si>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</si>
  <si>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</si>
  <si>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</si>
  <si>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</si>
  <si>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</si>
  <si>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</si>
  <si>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</si>
  <si>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</si>
  <si>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</si>
  <si>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</si>
  <si>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</si>
  <si>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</si>
  <si>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</si>
  <si>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</si>
  <si>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</si>
  <si>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</si>
  <si>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</si>
  <si>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</si>
  <si>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</si>
  <si>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</si>
  <si>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</si>
  <si>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</si>
  <si>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</si>
  <si>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</si>
  <si>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</si>
  <si>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</si>
  <si>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</si>
  <si>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</si>
  <si>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</si>
  <si>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</si>
  <si>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</si>
  <si>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</si>
  <si>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</si>
  <si>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</si>
  <si>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</si>
  <si>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</si>
  <si>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</si>
  <si>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</si>
  <si>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</si>
  <si>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</si>
  <si>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</si>
  <si>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</si>
  <si>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</si>
  <si>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</si>
  <si>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</si>
  <si>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</si>
  <si>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</si>
  <si>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</si>
  <si>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</si>
  <si>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</si>
  <si>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</si>
  <si>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</si>
  <si>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</si>
  <si>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</si>
  <si>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</si>
  <si>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</si>
  <si>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</si>
  <si>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</si>
  <si>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</si>
  <si>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</si>
  <si>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</si>
  <si>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</si>
  <si>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</si>
  <si>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</si>
  <si>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</si>
  <si>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</si>
  <si>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</si>
  <si>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</si>
  <si>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</si>
  <si>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</si>
  <si>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</si>
  <si>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</si>
  <si>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</si>
  <si>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</si>
  <si>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</si>
  <si>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</si>
  <si>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</si>
  <si>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</si>
  <si>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</si>
  <si>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</si>
  <si>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</si>
  <si>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</si>
  <si>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</si>
  <si>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</si>
  <si>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</si>
  <si>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</si>
  <si>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</si>
  <si>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</si>
  <si>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</si>
  <si>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</si>
  <si>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</si>
  <si>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</si>
  <si>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</si>
  <si>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</si>
  <si>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</si>
  <si>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</si>
  <si>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</si>
  <si>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</si>
  <si>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</si>
  <si>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</si>
  <si>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</si>
  <si>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</si>
  <si>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</si>
  <si>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</si>
  <si>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</si>
  <si>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</si>
  <si>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</si>
  <si>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</si>
  <si>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</si>
  <si>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</si>
  <si>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</si>
  <si>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</si>
  <si>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</si>
  <si>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</si>
  <si>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</si>
  <si>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</si>
  <si>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</si>
  <si>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</si>
  <si>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</si>
  <si>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</si>
  <si>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</si>
  <si>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</si>
  <si>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</si>
  <si>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</si>
  <si>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</si>
  <si>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</si>
  <si>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</si>
  <si>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</si>
  <si>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</si>
  <si>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</si>
  <si>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</si>
  <si>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</si>
  <si>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</si>
  <si>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</si>
  <si>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</si>
  <si>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</si>
  <si>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</si>
  <si>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</si>
  <si>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</si>
  <si>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</si>
  <si>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</si>
  <si>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</si>
  <si>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</si>
  <si>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</si>
  <si>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</si>
  <si>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</si>
  <si>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</si>
  <si>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</si>
  <si>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</si>
  <si>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</si>
  <si>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</si>
  <si>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</si>
  <si>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</si>
  <si>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</si>
  <si>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</si>
  <si>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</si>
  <si>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</si>
  <si>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</si>
  <si>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</si>
  <si>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</si>
  <si>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</si>
  <si>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</si>
  <si>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</si>
  <si>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</si>
  <si>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</si>
  <si>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</si>
  <si>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</si>
  <si>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</si>
  <si>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</si>
  <si>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</si>
  <si>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</si>
  <si>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</si>
  <si>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</si>
  <si>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</si>
  <si>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</si>
  <si>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</si>
  <si>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</si>
  <si>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</si>
  <si>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</si>
  <si>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</si>
  <si>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</si>
  <si>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</si>
  <si>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</si>
  <si>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</si>
  <si>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</si>
  <si>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</si>
  <si>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</si>
  <si>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</si>
  <si>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</si>
  <si>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</si>
  <si>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</si>
  <si>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</si>
  <si>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</si>
  <si>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</si>
  <si>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</si>
  <si>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</si>
  <si>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</si>
  <si>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</si>
  <si>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</si>
  <si>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</si>
  <si>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</si>
  <si>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</si>
  <si>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</si>
  <si>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</si>
  <si>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</si>
  <si>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</si>
  <si>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</si>
  <si>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</si>
  <si>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</si>
  <si>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</si>
  <si>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</si>
  <si>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</si>
  <si>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</si>
  <si>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</si>
  <si>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</si>
  <si>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</si>
  <si>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</si>
  <si>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</si>
  <si>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</si>
  <si>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</si>
  <si>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</si>
  <si>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</si>
  <si>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</si>
  <si>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</si>
  <si>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</si>
  <si>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</si>
  <si>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</si>
  <si>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</si>
  <si>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</si>
  <si>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</si>
  <si>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</si>
  <si>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</si>
  <si>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</si>
  <si>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</si>
  <si>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</si>
  <si>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</si>
  <si>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</si>
  <si>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</si>
  <si>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</si>
  <si>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</si>
  <si>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</si>
  <si>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</si>
  <si>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</si>
  <si>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</si>
  <si>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</si>
  <si>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</si>
  <si>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</si>
  <si>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</si>
  <si>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</si>
  <si>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</si>
  <si>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</si>
  <si>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</si>
  <si>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</si>
  <si>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</si>
  <si>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</si>
  <si>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</si>
  <si>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</si>
  <si>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</si>
  <si>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</si>
  <si>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</si>
  <si>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</si>
  <si>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</si>
  <si>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</si>
  <si>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</si>
  <si>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</si>
  <si>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</si>
  <si>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</si>
  <si>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</si>
  <si>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</si>
  <si>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</si>
  <si>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</si>
  <si>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</si>
  <si>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</si>
  <si>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</si>
  <si>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</si>
  <si>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</si>
  <si>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</si>
  <si>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</si>
  <si>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</si>
  <si>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</si>
  <si>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</si>
  <si>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</si>
  <si>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</si>
  <si>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</si>
  <si>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</si>
  <si>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</si>
  <si>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</si>
  <si>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</si>
  <si>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</si>
  <si>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</si>
  <si>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</si>
  <si>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</si>
  <si>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</si>
  <si>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</si>
  <si>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</si>
  <si>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</si>
  <si>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</si>
  <si>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</si>
  <si>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</si>
  <si>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</si>
  <si>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</si>
  <si>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</si>
  <si>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</si>
  <si>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</si>
  <si>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</si>
  <si>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</si>
  <si>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</si>
  <si>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</si>
  <si>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</si>
  <si>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</si>
  <si>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</si>
  <si>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</si>
  <si>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</si>
  <si>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</si>
  <si>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</si>
  <si>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</si>
  <si>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</si>
  <si>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</si>
  <si>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</si>
  <si>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</si>
  <si>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</si>
  <si>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</si>
  <si>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</si>
  <si>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</si>
  <si>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</si>
  <si>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</si>
  <si>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</si>
  <si>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</si>
  <si>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</si>
  <si>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</si>
  <si>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</si>
  <si>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</si>
  <si>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</si>
  <si>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</si>
  <si>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</si>
  <si>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</si>
  <si>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</si>
  <si>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</si>
  <si>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</si>
  <si>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</si>
  <si>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</si>
  <si>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</si>
  <si>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</si>
  <si>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</si>
  <si>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</si>
  <si>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</si>
  <si>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</si>
  <si>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</si>
  <si>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</si>
  <si>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</si>
  <si>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</si>
  <si>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</si>
  <si>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</si>
  <si>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</si>
  <si>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</si>
  <si>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</si>
  <si>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</si>
  <si>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</si>
  <si>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</si>
  <si>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</si>
  <si>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</si>
  <si>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</si>
  <si>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</si>
  <si>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</si>
  <si>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</si>
  <si>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</si>
  <si>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</si>
  <si>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</si>
  <si>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</si>
  <si>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</si>
  <si>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</si>
  <si>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</si>
  <si>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</si>
  <si>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</si>
  <si>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</si>
  <si>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</si>
  <si>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</si>
  <si>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</si>
  <si>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</si>
  <si>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</si>
  <si>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</si>
  <si>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</si>
  <si>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</si>
  <si>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</si>
  <si>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</si>
  <si>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</si>
  <si>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</si>
  <si>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</si>
  <si>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</si>
  <si>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</si>
  <si>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</si>
  <si>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</si>
  <si>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</si>
  <si>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</si>
  <si>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</si>
  <si>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</si>
  <si>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</si>
  <si>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</si>
  <si>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</si>
  <si>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</si>
  <si>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</si>
  <si>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</si>
  <si>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</si>
  <si>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</si>
  <si>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</si>
  <si>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</si>
  <si>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</si>
  <si>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</si>
  <si>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</si>
  <si>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</si>
  <si>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</si>
  <si>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</si>
  <si>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</si>
  <si>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</si>
  <si>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</si>
  <si>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</si>
  <si>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</si>
  <si>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</si>
  <si>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</si>
  <si>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</si>
  <si>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</si>
  <si>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</si>
  <si>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</si>
  <si>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</si>
  <si>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</si>
  <si>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</si>
  <si>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</si>
  <si>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</si>
  <si>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</si>
  <si>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</si>
  <si>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</si>
  <si>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</si>
  <si>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</si>
  <si>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</si>
  <si>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</si>
  <si>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</si>
  <si>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</si>
  <si>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</si>
  <si>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</si>
  <si>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</si>
  <si>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</si>
  <si>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</si>
  <si>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</si>
  <si>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</si>
  <si>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</si>
  <si>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</si>
  <si>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</si>
  <si>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</si>
  <si>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</si>
  <si>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</si>
  <si>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</si>
  <si>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</si>
  <si>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</si>
  <si>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</si>
  <si>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</si>
  <si>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</si>
  <si>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</si>
  <si>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</si>
  <si>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</si>
  <si>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</si>
  <si>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</si>
  <si>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</si>
  <si>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</si>
  <si>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</si>
  <si>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</si>
  <si>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</si>
  <si>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</si>
  <si>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</si>
  <si>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</si>
  <si>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</si>
  <si>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</si>
  <si>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</si>
  <si>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</si>
  <si>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</si>
  <si>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</si>
  <si>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</si>
  <si>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</si>
  <si>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</si>
  <si>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</si>
  <si>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</si>
  <si>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</si>
  <si>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</si>
  <si>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</si>
  <si>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</si>
  <si>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</si>
  <si>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</si>
  <si>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</si>
  <si>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</si>
  <si>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</si>
  <si>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</si>
  <si>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</si>
  <si>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</si>
  <si>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</si>
  <si>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</si>
  <si>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</si>
  <si>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</si>
  <si>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</si>
  <si>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</si>
  <si>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</si>
  <si>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</si>
  <si>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</si>
  <si>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</si>
  <si>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</si>
  <si>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</si>
  <si>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</si>
  <si>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</si>
  <si>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</si>
  <si>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</si>
  <si>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</si>
  <si>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</si>
  <si>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</si>
  <si>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</si>
  <si>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</si>
  <si>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</si>
  <si>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</si>
  <si>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</si>
  <si>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</si>
  <si>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</si>
  <si>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</si>
  <si>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</si>
  <si>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</si>
  <si>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</si>
  <si>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</si>
  <si>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</si>
  <si>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</si>
  <si>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</si>
  <si>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</si>
  <si>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</si>
  <si>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</si>
  <si>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</si>
  <si>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</si>
  <si>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</si>
  <si>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</si>
  <si>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</si>
  <si>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</si>
  <si>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</si>
  <si>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</si>
  <si>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</si>
  <si>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</si>
  <si>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</si>
  <si>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</si>
  <si>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</si>
  <si>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</si>
  <si>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</si>
  <si>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</si>
  <si>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</si>
  <si>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</si>
  <si>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</si>
  <si>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</si>
  <si>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</si>
  <si>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</si>
  <si>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</si>
  <si>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</si>
  <si>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</si>
  <si>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</si>
  <si>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</si>
  <si>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</si>
  <si>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</si>
  <si>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</si>
  <si>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</si>
  <si>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</si>
  <si>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</si>
  <si>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</si>
  <si>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</si>
  <si>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</si>
  <si>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</si>
  <si>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</si>
  <si>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</si>
  <si>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</si>
  <si>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</si>
  <si>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</si>
  <si>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</si>
  <si>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</si>
  <si>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</si>
  <si>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</si>
  <si>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</si>
  <si>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</si>
  <si>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</si>
  <si>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</si>
  <si>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</si>
  <si>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</si>
  <si>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</si>
  <si>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</si>
  <si>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</si>
  <si>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</si>
  <si>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</si>
  <si>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</si>
  <si>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</si>
  <si>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</si>
  <si>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</si>
  <si>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</si>
  <si>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</si>
  <si>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</si>
  <si>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</si>
  <si>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</si>
  <si>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</si>
  <si>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</si>
  <si>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</si>
  <si>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</si>
  <si>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</si>
  <si>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</si>
  <si>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</si>
  <si>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</si>
  <si>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</si>
  <si>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</si>
  <si>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</si>
  <si>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</si>
  <si>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</si>
  <si>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</si>
  <si>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</si>
  <si>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</si>
  <si>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</si>
  <si>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</si>
  <si>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</si>
  <si>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</si>
  <si>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</si>
  <si>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</si>
  <si>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</si>
  <si>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</si>
  <si>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</si>
  <si>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</si>
  <si>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</si>
  <si>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</si>
  <si>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</si>
  <si>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</si>
  <si>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</si>
  <si>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</si>
  <si>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</si>
  <si>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</si>
  <si>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</si>
  <si>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</si>
  <si>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</si>
  <si>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</si>
  <si>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</si>
  <si>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</si>
  <si>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</si>
  <si>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</si>
  <si>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</si>
  <si>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</si>
  <si>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</si>
  <si>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</si>
  <si>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</si>
  <si>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</si>
  <si>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</si>
  <si>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</si>
  <si>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</si>
  <si>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</si>
  <si>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</si>
  <si>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</si>
  <si>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</si>
  <si>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</si>
  <si>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</si>
  <si>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</si>
  <si>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</si>
  <si>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</si>
  <si>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</si>
  <si>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</si>
  <si>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</si>
  <si>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</si>
  <si>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</si>
  <si>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</si>
  <si>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</si>
  <si>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</si>
  <si>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</si>
  <si>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</si>
  <si>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</si>
  <si>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</si>
  <si>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</si>
  <si>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</si>
  <si>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</si>
  <si>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</si>
  <si>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</si>
  <si>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</si>
  <si>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</si>
  <si>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</si>
  <si>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</si>
  <si>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</si>
  <si>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</si>
  <si>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</si>
  <si>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</si>
  <si>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</si>
  <si>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</si>
  <si>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</si>
  <si>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</si>
  <si>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</si>
  <si>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</si>
  <si>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</si>
  <si>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</si>
  <si>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</si>
  <si>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</si>
  <si>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</si>
  <si>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</si>
  <si>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</si>
  <si>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</si>
  <si>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</si>
  <si>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</si>
  <si>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</si>
  <si>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</si>
  <si>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</si>
  <si>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</si>
  <si>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</si>
  <si>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</si>
  <si>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</si>
  <si>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</si>
  <si>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</si>
  <si>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</si>
  <si>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</si>
  <si>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</si>
  <si>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</si>
  <si>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</si>
  <si>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</si>
  <si>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</si>
  <si>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</si>
  <si>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</si>
  <si>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</si>
  <si>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</si>
  <si>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</si>
  <si>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</si>
  <si>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</si>
  <si>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</si>
  <si>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</si>
  <si>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</si>
  <si>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</si>
  <si>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</si>
  <si>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</si>
  <si>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</si>
  <si>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</si>
  <si>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</si>
  <si>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</si>
  <si>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</si>
  <si>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</si>
  <si>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</si>
  <si>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</si>
  <si>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</si>
  <si>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</si>
  <si>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</si>
  <si>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</si>
  <si>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</si>
  <si>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</si>
  <si>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</si>
  <si>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</si>
  <si>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</si>
  <si>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</si>
  <si>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</si>
  <si>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</si>
  <si>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</si>
  <si>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</si>
  <si>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</si>
  <si>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</si>
  <si>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</si>
  <si>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</si>
  <si>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</si>
  <si>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</si>
  <si>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</si>
  <si>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</si>
  <si>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</si>
  <si>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</si>
  <si>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</si>
  <si>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</si>
  <si>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</si>
  <si>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</si>
  <si>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</si>
  <si>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</si>
  <si>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</si>
  <si>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</si>
  <si>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</si>
  <si>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</si>
  <si>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</si>
  <si>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</si>
  <si>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</si>
  <si>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</si>
  <si>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</si>
  <si>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</si>
  <si>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</si>
  <si>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</si>
  <si>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</si>
  <si>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</si>
  <si>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</si>
  <si>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</si>
  <si>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</si>
  <si>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</si>
  <si>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</si>
  <si>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</si>
  <si>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</si>
  <si>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</si>
  <si>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</si>
  <si>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</si>
  <si>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</si>
  <si>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</si>
  <si>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</si>
  <si>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</si>
  <si>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</si>
  <si>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</si>
  <si>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</si>
  <si>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</si>
  <si>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</si>
  <si>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</si>
  <si>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</si>
  <si>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</si>
  <si>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</si>
  <si>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</si>
  <si>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</si>
  <si>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</si>
  <si>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</si>
  <si>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</si>
  <si>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</si>
  <si>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</si>
  <si>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</si>
  <si>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</si>
  <si>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</si>
  <si>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</si>
  <si>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</si>
  <si>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</si>
  <si>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</si>
  <si>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</si>
  <si>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</si>
  <si>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</si>
  <si>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</si>
  <si>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</si>
  <si>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</si>
  <si>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</si>
  <si>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</si>
  <si>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</si>
  <si>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</si>
  <si>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</si>
  <si>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</si>
  <si>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</si>
  <si>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</si>
  <si>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</si>
  <si>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</si>
  <si>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</si>
  <si>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</si>
  <si>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</si>
  <si>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</si>
  <si>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</si>
  <si>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</si>
  <si>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</si>
  <si>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</si>
  <si>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</si>
  <si>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</si>
  <si>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</si>
  <si>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</si>
  <si>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</si>
  <si>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</si>
  <si>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</si>
  <si>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</si>
  <si>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</si>
  <si>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</si>
  <si>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</si>
  <si>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</si>
  <si>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</si>
  <si>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</si>
  <si>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</si>
  <si>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</si>
  <si>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</si>
  <si>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</si>
  <si>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</si>
  <si>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</si>
  <si>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</si>
  <si>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</si>
  <si>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</si>
  <si>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</si>
  <si>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</si>
  <si>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</si>
  <si>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</si>
  <si>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</si>
  <si>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</si>
  <si>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</si>
  <si>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</si>
  <si>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</si>
  <si>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</si>
  <si>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</si>
  <si>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</si>
  <si>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</si>
  <si>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</si>
  <si>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</si>
  <si>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</si>
  <si>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</si>
  <si>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</si>
  <si>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</si>
  <si>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</si>
  <si>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</si>
  <si>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</si>
  <si>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</si>
  <si>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</si>
  <si>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</si>
  <si>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</si>
  <si>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</si>
  <si>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</si>
  <si>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</si>
  <si>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</si>
  <si>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</si>
  <si>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</si>
  <si>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</si>
  <si>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</si>
  <si>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</si>
  <si>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</si>
  <si>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</si>
  <si>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</si>
  <si>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</si>
  <si>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</si>
  <si>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</si>
  <si>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</si>
  <si>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</si>
  <si>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</si>
  <si>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</si>
  <si>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</si>
  <si>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</si>
  <si>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</si>
  <si>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</si>
  <si>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</si>
  <si>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</si>
  <si>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</si>
  <si>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</si>
  <si>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</si>
  <si>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</si>
  <si>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</si>
  <si>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</si>
  <si>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</si>
  <si>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</si>
  <si>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</si>
  <si>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</si>
  <si>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</si>
  <si>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</si>
  <si>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</si>
  <si>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</si>
  <si>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</si>
  <si>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</si>
  <si>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</si>
  <si>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</si>
  <si>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</si>
  <si>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</si>
  <si>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</si>
  <si>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</si>
  <si>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</si>
  <si>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</si>
  <si>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</si>
  <si>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</si>
  <si>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</si>
  <si>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</si>
  <si>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</si>
  <si>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</si>
  <si>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</si>
  <si>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</si>
  <si>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</si>
  <si>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</si>
  <si>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</si>
  <si>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</si>
  <si>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</si>
  <si>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</si>
  <si>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</si>
  <si>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</si>
  <si>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</si>
  <si>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</si>
  <si>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</si>
  <si>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</si>
  <si>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</si>
  <si>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</si>
  <si>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</si>
  <si>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</si>
  <si>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</si>
  <si>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</si>
  <si>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</si>
  <si>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</si>
  <si>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</si>
  <si>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</si>
  <si>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</si>
  <si>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</si>
  <si>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</si>
  <si>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</si>
  <si>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</si>
  <si>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</si>
  <si>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</si>
  <si>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</si>
  <si>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</si>
  <si>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</si>
  <si>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</si>
  <si>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</si>
  <si>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</si>
  <si>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</si>
  <si>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</si>
  <si>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</si>
  <si>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</si>
  <si>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</si>
  <si>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</si>
  <si>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</si>
  <si>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</si>
  <si>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</si>
  <si>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</si>
  <si>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</si>
  <si>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</si>
  <si>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</si>
  <si>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</si>
  <si>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</si>
  <si>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</si>
  <si>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</si>
  <si>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</si>
  <si>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</si>
  <si>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</si>
  <si>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</si>
  <si>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</si>
  <si>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</si>
  <si>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</si>
  <si>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</si>
  <si>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</si>
  <si>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</si>
  <si>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</si>
  <si>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</si>
  <si>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</si>
  <si>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</si>
  <si>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</si>
  <si>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</si>
  <si>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</si>
  <si>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</si>
  <si>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</si>
  <si>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</si>
  <si>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</si>
  <si>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</si>
  <si>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</si>
  <si>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</si>
  <si>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</si>
  <si>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</si>
  <si>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</si>
  <si>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</si>
  <si>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</si>
  <si>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</si>
  <si>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</si>
  <si>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</si>
  <si>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</si>
  <si>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</si>
  <si>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</si>
  <si>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</si>
  <si>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</si>
  <si>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</si>
  <si>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</si>
  <si>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</si>
  <si>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</si>
  <si>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</si>
  <si>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</si>
  <si>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</si>
  <si>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</si>
  <si>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</si>
  <si>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</si>
  <si>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</si>
  <si>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</si>
  <si>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</si>
  <si>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</si>
  <si>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</si>
  <si>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</si>
  <si>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</si>
  <si>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</si>
  <si>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</si>
  <si>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</si>
  <si>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</si>
  <si>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</si>
  <si>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</si>
  <si>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</si>
  <si>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</si>
  <si>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</si>
  <si>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</si>
  <si>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</si>
  <si>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</si>
  <si>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</si>
  <si>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</si>
  <si>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</si>
  <si>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</si>
  <si>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</si>
  <si>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</si>
  <si>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</si>
  <si>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</si>
  <si>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</si>
  <si>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</si>
  <si>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</si>
  <si>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</si>
  <si>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</si>
  <si>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</si>
  <si>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</si>
  <si>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</si>
  <si>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</si>
  <si>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</si>
  <si>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</si>
  <si>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</si>
  <si>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</si>
  <si>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</si>
  <si>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</si>
  <si>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</si>
  <si>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</si>
  <si>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</si>
  <si>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</si>
  <si>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</si>
  <si>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</si>
  <si>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</si>
  <si>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</si>
  <si>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</si>
  <si>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</si>
  <si>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</si>
  <si>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</si>
  <si>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</si>
  <si>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</si>
  <si>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</si>
  <si>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</si>
  <si>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</si>
  <si>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</si>
  <si>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</si>
  <si>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</si>
  <si>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</si>
  <si>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</si>
  <si>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</si>
  <si>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</si>
  <si>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</si>
  <si>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</si>
  <si>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</si>
  <si>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</si>
  <si>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</si>
  <si>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</si>
  <si>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</si>
  <si>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</si>
  <si>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</si>
  <si>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</si>
  <si>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</si>
  <si>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</si>
  <si>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</si>
  <si>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</si>
  <si>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</si>
  <si>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</si>
  <si>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</si>
  <si>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</si>
  <si>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</si>
  <si>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</si>
  <si>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</si>
  <si>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</si>
  <si>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</si>
  <si>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</si>
  <si>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</si>
  <si>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</si>
  <si>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</si>
  <si>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</si>
  <si>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</si>
  <si>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</si>
  <si>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</si>
  <si>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</si>
  <si>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</si>
  <si>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</si>
  <si>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</si>
  <si>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</si>
  <si>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</si>
  <si>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</si>
  <si>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</si>
  <si>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</si>
  <si>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</si>
  <si>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</si>
  <si>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</si>
  <si>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</si>
  <si>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</si>
  <si>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</si>
  <si>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</si>
  <si>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</si>
  <si>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</si>
  <si>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</si>
  <si>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</si>
  <si>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</si>
  <si>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</si>
  <si>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</si>
  <si>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</si>
  <si>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</si>
  <si>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</si>
  <si>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</si>
  <si>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</si>
  <si>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</si>
  <si>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</si>
  <si>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</si>
  <si>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</si>
  <si>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</si>
  <si>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</si>
  <si>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</si>
  <si>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</si>
  <si>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</si>
  <si>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</si>
  <si>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</si>
  <si>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</si>
  <si>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</si>
  <si>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</si>
  <si>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</si>
  <si>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</si>
  <si>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</si>
  <si>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</si>
  <si>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</si>
  <si>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</si>
  <si>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</si>
  <si>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</si>
  <si>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</si>
  <si>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</si>
  <si>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</si>
  <si>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</si>
  <si>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</si>
  <si>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</si>
  <si>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</si>
  <si>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</si>
  <si>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</si>
  <si>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</si>
  <si>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</si>
  <si>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</si>
  <si>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</si>
  <si>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</si>
  <si>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</si>
  <si>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</si>
  <si>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</si>
  <si>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</si>
  <si>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</si>
  <si>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</si>
  <si>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</si>
  <si>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</si>
  <si>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</si>
  <si>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</si>
  <si>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</si>
  <si>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</si>
  <si>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</si>
  <si>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</si>
  <si>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</si>
  <si>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</si>
  <si>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</si>
  <si>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</si>
  <si>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</si>
  <si>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</si>
  <si>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</si>
  <si>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</si>
  <si>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</si>
  <si>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</si>
  <si>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</si>
  <si>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</si>
  <si>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</si>
  <si>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</si>
  <si>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</si>
  <si>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</si>
  <si>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</si>
  <si>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</si>
  <si>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</si>
  <si>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</si>
  <si>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</si>
  <si>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</si>
  <si>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</si>
  <si>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</si>
  <si>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</si>
  <si>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</si>
  <si>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</si>
  <si>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</si>
  <si>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</si>
  <si>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</si>
  <si>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</si>
  <si>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</si>
  <si>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</si>
  <si>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</si>
  <si>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</si>
  <si>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</si>
  <si>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</si>
  <si>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</si>
  <si>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</si>
  <si>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</si>
  <si>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</si>
  <si>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</si>
  <si>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</si>
  <si>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</si>
  <si>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</si>
  <si>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</si>
  <si>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</si>
  <si>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</si>
  <si>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</si>
  <si>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</si>
  <si>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</si>
  <si>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</si>
  <si>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</si>
  <si>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</si>
  <si>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</si>
  <si>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</si>
  <si>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</si>
  <si>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</si>
  <si>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</si>
  <si>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</si>
  <si>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</si>
  <si>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</si>
  <si>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</si>
  <si>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</si>
  <si>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</si>
  <si>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</si>
  <si>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</si>
  <si>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</si>
  <si>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</si>
  <si>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</si>
  <si>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</si>
  <si>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</si>
  <si>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</si>
  <si>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</si>
  <si>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</si>
  <si>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</si>
  <si>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</si>
  <si>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</si>
  <si>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</si>
  <si>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</si>
  <si>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</si>
  <si>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</si>
  <si>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</si>
  <si>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</si>
  <si>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</si>
  <si>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</si>
  <si>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</si>
  <si>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</si>
  <si>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</si>
  <si>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</si>
  <si>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</si>
  <si>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</si>
  <si>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</si>
  <si>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</si>
  <si>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</si>
  <si>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</si>
  <si>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</si>
  <si>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</si>
  <si>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</si>
  <si>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</si>
  <si>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</si>
  <si>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</si>
  <si>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</si>
  <si>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</si>
  <si>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</si>
  <si>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</si>
  <si>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</si>
  <si>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</si>
  <si>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</si>
  <si>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</si>
  <si>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</si>
  <si>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</si>
  <si>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</si>
  <si>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</si>
  <si>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</si>
  <si>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</si>
  <si>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</si>
  <si>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</si>
  <si>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</si>
  <si>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</si>
  <si>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</si>
  <si>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</si>
  <si>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</si>
  <si>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</si>
  <si>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</si>
  <si>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</si>
  <si>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</si>
  <si>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</si>
  <si>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</si>
  <si>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</si>
  <si>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</si>
  <si>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</si>
  <si>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</si>
  <si>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</si>
  <si>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</si>
  <si>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</si>
  <si>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</si>
  <si>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</si>
  <si>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</si>
  <si>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</si>
  <si>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</si>
  <si>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</si>
  <si>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</si>
  <si>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</si>
  <si>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</si>
  <si>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</si>
  <si>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</si>
  <si>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</si>
  <si>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</si>
  <si>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</si>
  <si>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</si>
  <si>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</si>
  <si>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</si>
  <si>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</si>
  <si>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</si>
  <si>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</si>
  <si>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</si>
  <si>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</si>
  <si>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</si>
  <si>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</si>
  <si>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</si>
  <si>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</si>
  <si>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</si>
  <si>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</si>
  <si>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</si>
  <si>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</si>
  <si>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</si>
  <si>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</si>
  <si>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</si>
  <si>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</si>
  <si>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</si>
  <si>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</si>
  <si>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</si>
  <si>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</si>
  <si>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</si>
  <si>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</si>
  <si>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</si>
  <si>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</si>
  <si>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</si>
  <si>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</si>
  <si>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</si>
  <si>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</si>
  <si>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</si>
  <si>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</si>
  <si>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</si>
  <si>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</si>
  <si>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</si>
  <si>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</si>
  <si>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</si>
  <si>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</si>
  <si>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</si>
  <si>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</si>
  <si>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</si>
  <si>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</si>
  <si>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</si>
  <si>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</si>
  <si>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</si>
  <si>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</si>
  <si>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</si>
  <si>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</si>
  <si>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</si>
  <si>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</si>
  <si>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</si>
  <si>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</si>
  <si>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</si>
  <si>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</si>
  <si>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</si>
  <si>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</si>
  <si>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</si>
  <si>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</si>
  <si>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</si>
  <si>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</si>
  <si>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</si>
  <si>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</si>
  <si>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</si>
  <si>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</si>
  <si>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</si>
  <si>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</si>
  <si>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</si>
  <si>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</si>
  <si>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</si>
  <si>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</si>
  <si>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</si>
  <si>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</si>
  <si>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</si>
  <si>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</si>
  <si>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</si>
  <si>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</si>
  <si>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</si>
  <si>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</si>
  <si>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</si>
  <si>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</si>
  <si>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</si>
  <si>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</si>
  <si>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</si>
  <si>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</si>
  <si>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</si>
  <si>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</si>
  <si>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</si>
  <si>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</si>
  <si>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</si>
  <si>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</si>
  <si>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</si>
  <si>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</si>
  <si>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</si>
  <si>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</si>
  <si>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</si>
  <si>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</si>
  <si>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</si>
  <si>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</si>
  <si>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</si>
  <si>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</si>
  <si>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</si>
  <si>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</si>
  <si>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</si>
  <si>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</si>
  <si>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</si>
  <si>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</si>
  <si>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</si>
  <si>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</si>
  <si>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</si>
  <si>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</si>
  <si>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</si>
  <si>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</si>
  <si>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</si>
  <si>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</si>
  <si>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</si>
  <si>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</si>
  <si>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</si>
  <si>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</si>
  <si>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</si>
  <si>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</si>
  <si>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</si>
  <si>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</si>
  <si>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</si>
  <si>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</si>
  <si>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</si>
  <si>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</si>
  <si>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</si>
  <si>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</si>
  <si>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</si>
  <si>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</si>
  <si>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</si>
  <si>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</si>
  <si>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</si>
  <si>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</si>
  <si>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</si>
  <si>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</si>
  <si>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</si>
  <si>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</si>
  <si>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</si>
  <si>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</si>
  <si>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</si>
  <si>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</si>
  <si>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</si>
  <si>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</si>
  <si>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</si>
  <si>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</si>
  <si>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</si>
  <si>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</si>
  <si>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</si>
  <si>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</si>
  <si>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</si>
  <si>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</si>
  <si>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</si>
  <si>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</si>
  <si>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</si>
  <si>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</si>
  <si>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</si>
  <si>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</si>
  <si>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</si>
  <si>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</si>
  <si>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</si>
  <si>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</si>
  <si>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</si>
  <si>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</si>
  <si>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</si>
  <si>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</si>
  <si>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</si>
  <si>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</si>
  <si>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</si>
  <si>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</si>
  <si>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</si>
  <si>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</si>
  <si>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</si>
  <si>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</si>
  <si>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</si>
  <si>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</si>
  <si>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</si>
  <si>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</si>
  <si>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</si>
  <si>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</si>
  <si>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</si>
  <si>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</si>
  <si>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</si>
  <si>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</si>
  <si>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</si>
  <si>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</si>
  <si>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</si>
  <si>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</si>
  <si>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</si>
  <si>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</si>
  <si>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</si>
  <si>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</si>
  <si>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</si>
  <si>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</si>
  <si>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</si>
  <si>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</si>
  <si>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</si>
  <si>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</si>
  <si>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</si>
  <si>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</si>
  <si>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</si>
  <si>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</si>
  <si>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</si>
  <si>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</si>
  <si>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</si>
  <si>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</si>
  <si>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</si>
  <si>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</si>
  <si>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</si>
  <si>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</si>
  <si>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</si>
  <si>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</si>
  <si>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</si>
  <si>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</si>
  <si>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</si>
  <si>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</si>
  <si>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</si>
  <si>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</si>
  <si>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</si>
  <si>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</si>
  <si>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</si>
  <si>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</si>
  <si>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</si>
  <si>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</si>
  <si>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</si>
  <si>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</si>
  <si>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</si>
  <si>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</si>
  <si>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</si>
  <si>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</si>
  <si>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</si>
  <si>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</si>
  <si>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</si>
  <si>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</si>
  <si>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</si>
  <si>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</si>
  <si>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</si>
  <si>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</si>
  <si>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</si>
  <si>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</si>
  <si>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</si>
  <si>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</si>
  <si>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</si>
  <si>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</si>
  <si>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</si>
  <si>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</si>
  <si>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</si>
  <si>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</si>
  <si>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</si>
  <si>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</si>
  <si>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</si>
  <si>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</si>
  <si>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</si>
  <si>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</si>
  <si>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</si>
  <si>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</si>
  <si>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</si>
  <si>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</si>
  <si>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</si>
  <si>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</si>
  <si>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</si>
  <si>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</si>
  <si>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</si>
  <si>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</si>
  <si>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</si>
  <si>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</si>
  <si>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</si>
  <si>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</si>
  <si>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</si>
  <si>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</si>
  <si>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</si>
  <si>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</si>
  <si>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</si>
  <si>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</si>
  <si>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</si>
  <si>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</si>
  <si>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</si>
  <si>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</si>
  <si>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</si>
  <si>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</si>
  <si>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</si>
  <si>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</si>
  <si>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</si>
  <si>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</si>
  <si>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</si>
  <si>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</si>
  <si>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</si>
  <si>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</si>
  <si>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</si>
  <si>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</si>
  <si>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</si>
  <si>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</si>
  <si>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</si>
  <si>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</si>
  <si>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</si>
  <si>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</si>
  <si>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</si>
  <si>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</si>
  <si>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</si>
  <si>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</si>
  <si>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</si>
  <si>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</si>
  <si>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</si>
  <si>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</si>
  <si>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</si>
  <si>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</si>
  <si>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</si>
  <si>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</si>
  <si>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</si>
  <si>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</si>
  <si>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</si>
  <si>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</si>
  <si>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</si>
  <si>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</si>
  <si>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</si>
  <si>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</si>
  <si>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</si>
  <si>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</si>
  <si>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</si>
  <si>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</si>
  <si>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</si>
  <si>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</si>
  <si>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</si>
  <si>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</si>
  <si>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</si>
  <si>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</si>
  <si>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</si>
  <si>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</si>
  <si>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</si>
  <si>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</si>
  <si>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</si>
  <si>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</si>
  <si>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</si>
  <si>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</si>
  <si>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</si>
  <si>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</si>
  <si>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</si>
  <si>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</si>
  <si>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</si>
  <si>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</si>
  <si>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</si>
  <si>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</si>
  <si>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</si>
  <si>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</si>
  <si>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</si>
  <si>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</si>
  <si>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</si>
  <si>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</si>
  <si>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</si>
  <si>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</si>
  <si>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</si>
  <si>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</si>
  <si>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</si>
  <si>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</si>
  <si>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</si>
  <si>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</si>
  <si>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</si>
  <si>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</si>
  <si>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</si>
  <si>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</si>
  <si>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</si>
  <si>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</si>
  <si>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</si>
  <si>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</si>
  <si>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</si>
  <si>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</si>
  <si>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</si>
  <si>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</si>
  <si>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</si>
  <si>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</si>
  <si>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</si>
  <si>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</si>
  <si>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</si>
  <si>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</si>
  <si>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</si>
  <si>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</si>
  <si>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</si>
  <si>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</si>
  <si>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</si>
  <si>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</si>
  <si>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</si>
  <si>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</si>
  <si>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</si>
  <si>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</si>
  <si>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</si>
  <si>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</si>
  <si>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</si>
  <si>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</si>
  <si>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</si>
  <si>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</si>
  <si>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</si>
  <si>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</si>
  <si>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</si>
  <si>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</si>
  <si>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</si>
  <si>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</si>
  <si>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</si>
  <si>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</si>
  <si>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</si>
  <si>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</si>
  <si>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</si>
  <si>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</si>
  <si>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</si>
  <si>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</si>
  <si>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</si>
  <si>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</si>
  <si>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</si>
  <si>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</si>
  <si>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</si>
  <si>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</si>
  <si>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</si>
  <si>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</si>
  <si>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</si>
  <si>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</si>
  <si>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</si>
  <si>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</si>
  <si>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</si>
  <si>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</si>
  <si>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</si>
  <si>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</si>
  <si>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</si>
  <si>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</si>
  <si>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</si>
  <si>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</si>
  <si>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</si>
  <si>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</si>
  <si>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</si>
  <si>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</si>
  <si>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</si>
  <si>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</si>
  <si>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</si>
  <si>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</si>
  <si>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</si>
  <si>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</si>
  <si>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</si>
  <si>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</si>
  <si>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</si>
  <si>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</si>
  <si>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</si>
  <si>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</si>
  <si>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</si>
  <si>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</si>
  <si>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</si>
  <si>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</si>
  <si>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</si>
  <si>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</si>
  <si>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</si>
  <si>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</si>
  <si>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</si>
  <si>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</si>
  <si>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</si>
  <si>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</si>
  <si>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</si>
  <si>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</si>
  <si>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</si>
  <si>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</si>
  <si>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</si>
  <si>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</si>
  <si>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</si>
  <si>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</si>
  <si>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</si>
  <si>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</si>
  <si>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</si>
  <si>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</si>
  <si>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</si>
  <si>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</si>
  <si>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</si>
  <si>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</si>
  <si>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</si>
  <si>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</si>
  <si>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</si>
  <si>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</si>
  <si>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</si>
  <si>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</si>
  <si>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</si>
  <si>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</si>
  <si>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</si>
  <si>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</si>
  <si>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</si>
  <si>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</si>
  <si>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</si>
  <si>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</si>
  <si>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</si>
  <si>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</si>
  <si>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</si>
  <si>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</si>
  <si>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</si>
  <si>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</si>
  <si>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</si>
  <si>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</si>
  <si>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</si>
  <si>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</si>
  <si>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</si>
  <si>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</si>
  <si>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</si>
  <si>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</si>
  <si>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</si>
  <si>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</si>
  <si>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</si>
  <si>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</si>
  <si>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</si>
  <si>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</si>
  <si>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</si>
  <si>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</si>
  <si>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</si>
  <si>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</si>
  <si>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</si>
  <si>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</si>
  <si>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</si>
  <si>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</si>
  <si>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</si>
  <si>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</si>
  <si>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</si>
  <si>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</si>
  <si>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</si>
  <si>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</si>
  <si>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</si>
  <si>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</si>
  <si>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</si>
  <si>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</si>
  <si>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</si>
  <si>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</si>
  <si>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</si>
  <si>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</si>
  <si>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</si>
  <si>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</si>
  <si>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</si>
  <si>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</si>
  <si>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</si>
  <si>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</si>
  <si>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</si>
  <si>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</si>
  <si>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</si>
  <si>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</si>
  <si>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</si>
  <si>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</si>
  <si>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</si>
  <si>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</si>
  <si>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</si>
  <si>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</si>
  <si>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</si>
  <si>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</si>
  <si>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</si>
  <si>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</si>
  <si>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</si>
  <si>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</si>
  <si>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</si>
  <si>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</si>
  <si>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</si>
  <si>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</si>
  <si>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</si>
  <si>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</si>
  <si>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</si>
  <si>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</si>
  <si>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</si>
  <si>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</si>
  <si>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</si>
  <si>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</si>
  <si>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</si>
  <si>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</si>
  <si>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</si>
  <si>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</si>
  <si>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</si>
  <si>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</si>
  <si>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</si>
  <si>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</si>
  <si>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</si>
  <si>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</si>
  <si>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</si>
  <si>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</si>
  <si>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</si>
  <si>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</si>
  <si>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</si>
  <si>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</si>
  <si>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</si>
  <si>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</si>
  <si>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</si>
  <si>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</si>
  <si>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</si>
  <si>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</si>
  <si>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</si>
  <si>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</si>
  <si>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</si>
  <si>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</si>
  <si>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</si>
  <si>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</si>
  <si>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</si>
  <si>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</si>
  <si>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</si>
  <si>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</si>
  <si>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</si>
  <si>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</si>
  <si>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</si>
  <si>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</si>
  <si>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</si>
  <si>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</si>
  <si>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</si>
  <si>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</si>
  <si>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</si>
  <si>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</si>
  <si>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</si>
  <si>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</si>
  <si>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</si>
  <si>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</si>
  <si>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</si>
  <si>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</si>
  <si>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</si>
  <si>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</si>
  <si>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</si>
  <si>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</si>
  <si>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</si>
  <si>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</si>
  <si>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</si>
  <si>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</si>
  <si>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</si>
  <si>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</si>
  <si>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</si>
  <si>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</si>
  <si>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</si>
  <si>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</si>
  <si>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</si>
  <si>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</si>
  <si>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</si>
  <si>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</si>
  <si>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</si>
  <si>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</si>
  <si>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</si>
  <si>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</si>
  <si>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</si>
  <si>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</si>
  <si>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</si>
  <si>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</si>
  <si>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</si>
  <si>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</si>
  <si>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</si>
  <si>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</si>
  <si>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</si>
  <si>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</si>
  <si>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</si>
  <si>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</si>
  <si>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</si>
  <si>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</si>
  <si>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</si>
  <si>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</si>
  <si>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</si>
  <si>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</si>
  <si>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</si>
  <si>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</si>
  <si>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</si>
  <si>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</si>
  <si>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</si>
  <si>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</si>
  <si>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</si>
  <si>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</si>
  <si>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</si>
  <si>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</si>
  <si>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</si>
  <si>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</si>
  <si>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</si>
  <si>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</si>
  <si>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</si>
  <si>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</si>
  <si>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</si>
  <si>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</si>
  <si>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</si>
  <si>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</si>
  <si>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</si>
  <si>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</si>
  <si>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</si>
  <si>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</si>
  <si>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</si>
  <si>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</si>
  <si>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</si>
  <si>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</si>
  <si>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</si>
  <si>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</si>
  <si>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</si>
  <si>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</si>
  <si>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</si>
  <si>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</si>
  <si>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</si>
  <si>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</si>
  <si>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</si>
  <si>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</si>
  <si>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</si>
  <si>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</si>
  <si>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</si>
  <si>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</si>
  <si>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</si>
  <si>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</si>
  <si>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</si>
  <si>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</si>
  <si>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</si>
  <si>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</si>
  <si>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</si>
  <si>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</si>
  <si>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</si>
  <si>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</si>
  <si>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</si>
  <si>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</si>
  <si>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</si>
  <si>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</si>
  <si>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</si>
  <si>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</si>
  <si>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</si>
  <si>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</si>
  <si>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</si>
  <si>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</si>
  <si>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</si>
  <si>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</si>
  <si>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</si>
  <si>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</si>
  <si>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</si>
  <si>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</si>
  <si>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</si>
  <si>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</si>
  <si>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</si>
  <si>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</si>
  <si>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</si>
  <si>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</si>
  <si>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</si>
  <si>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</si>
  <si>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</si>
  <si>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</si>
  <si>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</si>
  <si>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</si>
  <si>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</si>
  <si>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</si>
  <si>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</si>
  <si>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</si>
  <si>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</si>
  <si>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</si>
  <si>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</si>
  <si>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</si>
  <si>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</si>
  <si>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</si>
  <si>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</si>
  <si>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</si>
  <si>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</si>
  <si>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</si>
  <si>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</si>
  <si>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</si>
  <si>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</si>
  <si>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</si>
  <si>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</si>
  <si>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</si>
  <si>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</si>
  <si>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</si>
  <si>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</si>
  <si>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</si>
  <si>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</si>
  <si>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</si>
  <si>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</si>
  <si>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</si>
  <si>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</si>
  <si>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</si>
  <si>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</si>
  <si>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</si>
  <si>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</si>
  <si>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</si>
  <si>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</si>
  <si>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</si>
  <si>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</si>
  <si>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</si>
  <si>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</si>
  <si>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</si>
  <si>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</si>
  <si>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</si>
  <si>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</si>
  <si>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</si>
  <si>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</si>
  <si>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</si>
  <si>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</si>
  <si>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</si>
  <si>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</si>
  <si>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</si>
  <si>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</si>
  <si>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</si>
  <si>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</si>
  <si>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</si>
  <si>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</si>
  <si>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</si>
  <si>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</si>
  <si>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</si>
  <si>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</si>
  <si>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</si>
  <si>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</si>
  <si>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</si>
  <si>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</si>
  <si>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</si>
  <si>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</si>
  <si>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</si>
  <si>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</si>
  <si>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</si>
  <si>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</si>
  <si>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</si>
  <si>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</si>
  <si>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</si>
  <si>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</si>
  <si>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</si>
  <si>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</si>
  <si>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</si>
  <si>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</si>
  <si>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</si>
  <si>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</si>
  <si>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</si>
  <si>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</si>
  <si>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</si>
  <si>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</si>
  <si>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</si>
  <si>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</si>
  <si>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</si>
  <si>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</si>
  <si>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</si>
  <si>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</si>
  <si>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</si>
  <si>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</si>
  <si>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</si>
  <si>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</si>
  <si>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</si>
  <si>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</si>
  <si>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</si>
  <si>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</si>
  <si>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</si>
  <si>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</si>
  <si>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</si>
  <si>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</si>
  <si>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</si>
  <si>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</si>
  <si>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</si>
  <si>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</si>
  <si>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</si>
  <si>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</si>
  <si>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</si>
  <si>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</si>
  <si>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</si>
  <si>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</si>
  <si>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</si>
  <si>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</si>
  <si>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</si>
  <si>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</si>
  <si>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</si>
  <si>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</si>
  <si>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</si>
  <si>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</si>
  <si>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</si>
  <si>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</si>
  <si>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</si>
  <si>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</si>
  <si>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</si>
  <si>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</si>
  <si>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</si>
  <si>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</si>
  <si>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</si>
  <si>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</si>
  <si>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</si>
  <si>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</si>
  <si>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</si>
  <si>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</si>
  <si>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</si>
  <si>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</si>
  <si>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</si>
  <si>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</si>
  <si>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</si>
  <si>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</si>
  <si>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</si>
  <si>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</si>
  <si>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</si>
  <si>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</si>
  <si>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</si>
  <si>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</si>
  <si>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</si>
  <si>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</si>
  <si>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</si>
  <si>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</si>
  <si>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</si>
  <si>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</si>
  <si>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</si>
  <si>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</si>
  <si>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</si>
  <si>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</si>
  <si>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</si>
  <si>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</si>
  <si>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</si>
  <si>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</si>
  <si>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</si>
  <si>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</si>
  <si>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</si>
  <si>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</si>
  <si>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</si>
  <si>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</si>
  <si>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</si>
  <si>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</si>
  <si>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</si>
  <si>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</si>
  <si>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</si>
  <si>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</si>
  <si>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</si>
  <si>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</si>
  <si>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</si>
  <si>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</si>
  <si>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</si>
  <si>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</si>
  <si>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</si>
  <si>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</si>
  <si>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</si>
  <si>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</si>
  <si>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</si>
  <si>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</si>
  <si>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</si>
  <si>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</si>
  <si>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</si>
  <si>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</si>
  <si>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</si>
  <si>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</si>
  <si>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</si>
  <si>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</si>
  <si>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</si>
  <si>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</si>
  <si>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</si>
  <si>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</si>
  <si>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</si>
  <si>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</si>
  <si>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</si>
  <si>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</si>
  <si>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</si>
  <si>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</si>
  <si>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</si>
  <si>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</si>
  <si>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</si>
  <si>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</si>
  <si>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</si>
  <si>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</si>
  <si>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</si>
  <si>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</si>
  <si>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</si>
  <si>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</si>
  <si>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</si>
  <si>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</si>
  <si>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</si>
  <si>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</si>
  <si>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</si>
  <si>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</si>
  <si>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</si>
  <si>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</si>
  <si>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</si>
  <si>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</si>
  <si>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</si>
  <si>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</si>
  <si>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</si>
  <si>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</si>
  <si>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</si>
  <si>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</si>
  <si>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</si>
  <si>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</si>
  <si>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</si>
  <si>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</si>
  <si>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</si>
  <si>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</si>
  <si>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</si>
  <si>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</si>
  <si>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</si>
  <si>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</si>
  <si>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</si>
  <si>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</si>
  <si>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</si>
  <si>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</si>
  <si>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</si>
  <si>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</si>
  <si>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</si>
  <si>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</si>
  <si>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</si>
  <si>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</si>
  <si>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</si>
  <si>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</si>
  <si>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</si>
  <si>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</si>
  <si>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</si>
  <si>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</si>
  <si>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</si>
  <si>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</si>
  <si>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</si>
  <si>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</si>
  <si>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</si>
  <si>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</si>
  <si>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</si>
  <si>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</si>
  <si>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</si>
  <si>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</si>
  <si>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</si>
  <si>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</si>
  <si>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</si>
  <si>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</si>
  <si>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</si>
  <si>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</si>
  <si>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</si>
  <si>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</si>
  <si>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</si>
  <si>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</si>
  <si>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</si>
  <si>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</si>
  <si>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</si>
  <si>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</si>
  <si>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</si>
  <si>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</si>
  <si>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</si>
  <si>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</si>
  <si>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</si>
  <si>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</si>
  <si>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</si>
  <si>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</si>
  <si>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</si>
  <si>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</si>
  <si>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</si>
  <si>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</si>
  <si>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</si>
  <si>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</si>
  <si>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</si>
  <si>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</si>
  <si>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</si>
  <si>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</si>
  <si>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</si>
  <si>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</si>
  <si>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</si>
  <si>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</si>
  <si>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</si>
  <si>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</si>
  <si>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</si>
  <si>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</si>
  <si>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</si>
  <si>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</si>
  <si>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</si>
  <si>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</si>
  <si>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</si>
  <si>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</si>
  <si>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</si>
  <si>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</si>
  <si>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</si>
  <si>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</si>
  <si>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</si>
  <si>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</si>
  <si>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</si>
  <si>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</si>
  <si>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</si>
  <si>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</si>
  <si>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</si>
  <si>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</si>
  <si>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</si>
  <si>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</si>
  <si>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</si>
  <si>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</si>
  <si>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</si>
  <si>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</si>
  <si>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</si>
  <si>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</si>
  <si>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</si>
  <si>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</si>
  <si>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</si>
  <si>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</si>
  <si>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</si>
  <si>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</si>
  <si>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</si>
  <si>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</si>
  <si>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</si>
  <si>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</si>
  <si>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</si>
  <si>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</si>
  <si>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</si>
  <si>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</si>
  <si>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</si>
  <si>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</si>
  <si>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</si>
  <si>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</si>
  <si>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</si>
  <si>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</si>
  <si>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</si>
  <si>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</si>
  <si>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</si>
  <si>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</si>
  <si>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</si>
  <si>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</si>
  <si>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</si>
  <si>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</si>
  <si>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</si>
  <si>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</si>
  <si>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</si>
  <si>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</si>
  <si>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</si>
  <si>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</si>
  <si>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</si>
  <si>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</si>
  <si>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</si>
  <si>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</si>
  <si>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</si>
  <si>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</si>
  <si>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</si>
  <si>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</si>
  <si>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</si>
  <si>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</si>
  <si>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</si>
  <si>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</si>
  <si>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</si>
  <si>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</si>
  <si>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</si>
  <si>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</si>
  <si>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</si>
  <si>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</si>
  <si>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</si>
  <si>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</si>
  <si>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</si>
  <si>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</si>
  <si>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</si>
  <si>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</si>
  <si>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</si>
  <si>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</si>
  <si>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</si>
  <si>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</si>
  <si>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</si>
  <si>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</si>
  <si>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</si>
  <si>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</si>
  <si>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</si>
  <si>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</si>
  <si>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</si>
  <si>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</si>
  <si>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</si>
  <si>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</si>
  <si>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</si>
  <si>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</si>
  <si>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</si>
  <si>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</si>
  <si>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</si>
  <si>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</si>
  <si>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</si>
  <si>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</si>
  <si>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</si>
  <si>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</si>
  <si>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</si>
  <si>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</si>
  <si>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</si>
  <si>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</si>
  <si>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</si>
  <si>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</si>
  <si>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</si>
  <si>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</si>
  <si>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</si>
  <si>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</si>
  <si>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</si>
  <si>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</si>
  <si>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</si>
  <si>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</si>
  <si>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</si>
  <si>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</si>
  <si>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</si>
  <si>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</si>
  <si>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</si>
  <si>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</si>
  <si>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</si>
  <si>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</si>
  <si>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</si>
  <si>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</si>
  <si>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</si>
  <si>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</si>
  <si>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</si>
  <si>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</si>
  <si>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</si>
  <si>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</si>
  <si>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</si>
  <si>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</si>
  <si>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</si>
  <si>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</si>
  <si>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</si>
  <si>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</si>
  <si>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</si>
  <si>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</si>
  <si>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</si>
  <si>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</si>
  <si>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</si>
  <si>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</si>
  <si>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</si>
  <si>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</si>
  <si>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</si>
  <si>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</si>
  <si>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</si>
  <si>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</si>
  <si>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</si>
  <si>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</si>
  <si>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</si>
  <si>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</si>
  <si>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</si>
  <si>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</si>
  <si>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</si>
  <si>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</si>
  <si>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</si>
  <si>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</si>
  <si>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</si>
  <si>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</si>
  <si>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</si>
  <si>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</si>
  <si>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</si>
  <si>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</si>
  <si>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</si>
  <si>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</si>
  <si>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</si>
  <si>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</si>
  <si>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</si>
  <si>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</si>
  <si>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</si>
  <si>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</si>
  <si>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</si>
  <si>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</si>
  <si>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</si>
  <si>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</si>
  <si>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</si>
  <si>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</si>
  <si>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</si>
  <si>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</si>
  <si>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</si>
  <si>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</si>
  <si>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</si>
  <si>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</si>
  <si>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</si>
  <si>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</si>
  <si>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</si>
  <si>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</si>
  <si>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</si>
  <si>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</si>
  <si>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</si>
  <si>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</si>
  <si>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</si>
  <si>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</si>
  <si>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</si>
  <si>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</si>
  <si>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</si>
  <si>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</si>
  <si>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</si>
  <si>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</si>
  <si>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</si>
  <si>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</si>
  <si>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</si>
  <si>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</si>
  <si>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</si>
  <si>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</si>
  <si>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</si>
  <si>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</si>
  <si>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</si>
  <si>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</si>
  <si>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</si>
  <si>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</si>
  <si>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</si>
  <si>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</si>
  <si>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</si>
  <si>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</si>
  <si>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</si>
  <si>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</si>
  <si>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</si>
  <si>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</si>
  <si>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</si>
  <si>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</si>
  <si>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</si>
  <si>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</si>
  <si>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</si>
  <si>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</si>
  <si>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</si>
  <si>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</si>
  <si>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</si>
  <si>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</si>
  <si>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</si>
  <si>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</si>
  <si>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</si>
  <si>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</si>
  <si>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</si>
  <si>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</si>
  <si>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</si>
  <si>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</si>
  <si>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</si>
  <si>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</si>
  <si>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</si>
  <si>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</si>
  <si>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</si>
  <si>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</si>
  <si>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</si>
  <si>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</si>
  <si>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</si>
  <si>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</si>
  <si>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</si>
  <si>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</si>
  <si>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</si>
  <si>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</si>
  <si>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</si>
  <si>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</si>
  <si>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</si>
  <si>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</si>
  <si>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</si>
  <si>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</si>
  <si>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</si>
  <si>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</si>
  <si>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</si>
  <si>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</si>
  <si>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</si>
  <si>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</si>
  <si>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</si>
  <si>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</si>
  <si>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</si>
  <si>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</si>
  <si>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</si>
  <si>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</si>
  <si>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</si>
  <si>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</si>
  <si>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</si>
  <si>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</si>
  <si>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</si>
  <si>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</si>
  <si>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</si>
  <si>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</si>
  <si>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</si>
  <si>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</si>
  <si>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</si>
  <si>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</si>
  <si>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</si>
  <si>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</si>
  <si>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</si>
  <si>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</si>
  <si>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</si>
  <si>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</si>
  <si>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</si>
  <si>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</si>
  <si>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</si>
  <si>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</si>
  <si>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</si>
  <si>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</si>
  <si>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</si>
  <si>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</si>
  <si>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</si>
  <si>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</si>
  <si>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</si>
  <si>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</si>
  <si>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</si>
  <si>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</si>
  <si>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</si>
  <si>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</si>
  <si>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</si>
  <si>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</si>
  <si>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</si>
  <si>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</si>
  <si>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</si>
  <si>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</si>
  <si>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</si>
  <si>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</si>
  <si>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</si>
  <si>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</si>
  <si>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</si>
  <si>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</si>
  <si>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</si>
  <si>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</si>
  <si>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</si>
  <si>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</si>
  <si>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</si>
  <si>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</si>
  <si>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</si>
  <si>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</si>
  <si>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</si>
  <si>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</si>
  <si>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</si>
  <si>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</si>
  <si>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</si>
  <si>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</si>
  <si>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</si>
  <si>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</si>
  <si>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</si>
  <si>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</si>
  <si>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</si>
  <si>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</si>
  <si>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</si>
  <si>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</si>
  <si>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</si>
  <si>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</si>
  <si>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</si>
  <si>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</si>
  <si>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</si>
  <si>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</si>
  <si>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</si>
  <si>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</si>
  <si>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</si>
  <si>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</si>
  <si>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</si>
  <si>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</si>
  <si>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</si>
  <si>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</si>
  <si>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</si>
  <si>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</si>
  <si>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</si>
  <si>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</si>
  <si>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</si>
  <si>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</si>
  <si>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</si>
  <si>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</si>
  <si>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</si>
  <si>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</si>
  <si>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</si>
  <si>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</si>
  <si>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</si>
  <si>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</si>
  <si>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</si>
  <si>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</si>
  <si>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</si>
  <si>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</si>
  <si>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</si>
  <si>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</si>
  <si>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</si>
  <si>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</si>
  <si>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</si>
  <si>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</si>
  <si>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</si>
  <si>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</si>
  <si>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</si>
  <si>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</si>
  <si>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</si>
  <si>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</si>
  <si>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</si>
  <si>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</si>
  <si>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</si>
  <si>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</si>
  <si>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</si>
  <si>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</si>
  <si>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</si>
  <si>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</si>
  <si>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</si>
  <si>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</si>
  <si>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</si>
  <si>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</si>
  <si>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</si>
  <si>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</si>
  <si>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</si>
  <si>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</si>
  <si>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</si>
  <si>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</si>
  <si>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</si>
  <si>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</si>
  <si>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</si>
  <si>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</si>
  <si>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</si>
  <si>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</si>
  <si>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</si>
  <si>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</si>
  <si>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</si>
  <si>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</si>
  <si>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</si>
  <si>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</si>
  <si>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</si>
  <si>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</si>
  <si>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</si>
  <si>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</si>
  <si>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</si>
  <si>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</si>
  <si>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</si>
  <si>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</si>
  <si>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</si>
  <si>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</si>
  <si>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</si>
  <si>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</si>
  <si>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</si>
  <si>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</si>
  <si>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</si>
  <si>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</si>
  <si>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</si>
  <si>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</si>
  <si>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</si>
  <si>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</si>
  <si>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</si>
  <si>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</si>
  <si>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</si>
  <si>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</si>
  <si>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</si>
  <si>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</si>
  <si>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</si>
  <si>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</si>
  <si>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</si>
  <si>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</si>
  <si>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</si>
  <si>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</si>
  <si>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</si>
  <si>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</si>
  <si>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</si>
  <si>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</si>
  <si>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</si>
  <si>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</si>
  <si>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</si>
  <si>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</si>
  <si>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</si>
  <si>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</si>
  <si>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</si>
  <si>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</si>
  <si>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</si>
  <si>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</si>
  <si>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</si>
  <si>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</si>
  <si>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</si>
  <si>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</si>
  <si>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</si>
  <si>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</si>
  <si>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</si>
  <si>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</si>
  <si>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</si>
  <si>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</si>
  <si>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</si>
  <si>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</si>
  <si>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</si>
  <si>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</si>
  <si>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</si>
  <si>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</si>
  <si>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</si>
  <si>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</si>
  <si>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</si>
  <si>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</si>
  <si>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</si>
  <si>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</si>
  <si>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</si>
  <si>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</si>
  <si>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</si>
  <si>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</si>
  <si>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</si>
  <si>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</si>
  <si>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</si>
  <si>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</si>
  <si>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</si>
  <si>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</si>
  <si>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</si>
  <si>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</si>
  <si>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</si>
  <si>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</si>
  <si>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</si>
  <si>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</si>
  <si>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</si>
  <si>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</si>
  <si>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</si>
  <si>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</si>
  <si>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</si>
  <si>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</si>
  <si>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</si>
  <si>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</si>
  <si>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</si>
  <si>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</si>
  <si>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</si>
  <si>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</si>
  <si>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</si>
  <si>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</si>
  <si>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</si>
  <si>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</si>
  <si>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</si>
  <si>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</si>
  <si>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</si>
  <si>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</si>
  <si>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</si>
  <si>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</si>
  <si>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</si>
  <si>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</si>
  <si>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</si>
  <si>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</si>
  <si>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</si>
  <si>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</si>
  <si>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</si>
  <si>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</si>
  <si>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</si>
  <si>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</si>
  <si>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</si>
  <si>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</si>
  <si>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</si>
  <si>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</si>
  <si>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</si>
  <si>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</si>
  <si>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</si>
  <si>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</si>
  <si>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</si>
  <si>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</si>
  <si>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</si>
  <si>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</si>
  <si>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</si>
  <si>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</si>
  <si>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</si>
  <si>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</si>
  <si>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</si>
  <si>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</si>
  <si>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</si>
  <si>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</si>
  <si>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</si>
  <si>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</si>
  <si>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</si>
  <si>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</si>
  <si>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</si>
  <si>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</si>
  <si>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</si>
  <si>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</si>
  <si>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</si>
  <si>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</si>
  <si>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</si>
  <si>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</si>
  <si>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</si>
  <si>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</si>
  <si>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</si>
  <si>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</si>
  <si>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</si>
  <si>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</si>
  <si>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</si>
  <si>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</si>
  <si>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</si>
  <si>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</si>
  <si>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</si>
  <si>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</si>
  <si>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</si>
  <si>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</si>
  <si>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</si>
  <si>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</si>
  <si>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</si>
  <si>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</si>
  <si>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</si>
  <si>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</si>
  <si>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</si>
  <si>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</si>
  <si>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</si>
  <si>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</si>
  <si>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</si>
  <si>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</si>
  <si>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</si>
  <si>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</si>
  <si>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</si>
  <si>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</si>
  <si>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</si>
  <si>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</si>
  <si>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</si>
  <si>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</si>
  <si>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</si>
  <si>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</si>
  <si>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</si>
  <si>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</si>
  <si>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</si>
  <si>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</si>
  <si>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</si>
  <si>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</si>
  <si>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</si>
  <si>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</si>
  <si>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</si>
  <si>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</si>
  <si>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</si>
  <si>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</si>
  <si>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</si>
  <si>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</si>
  <si>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</si>
  <si>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</si>
  <si>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</si>
  <si>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</si>
  <si>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</si>
  <si>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</si>
  <si>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</si>
  <si>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</si>
  <si>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</si>
  <si>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</si>
  <si>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</si>
  <si>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</si>
  <si>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</si>
  <si>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</si>
  <si>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</si>
  <si>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</si>
  <si>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</si>
  <si>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</si>
  <si>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</si>
  <si>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</si>
  <si>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</si>
  <si>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</si>
  <si>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</si>
  <si>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</si>
  <si>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</si>
  <si>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</si>
  <si>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</si>
  <si>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</si>
  <si>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</si>
  <si>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</si>
  <si>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</si>
  <si>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</si>
  <si>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</si>
  <si>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</si>
  <si>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</si>
  <si>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</si>
  <si>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</si>
  <si>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</si>
  <si>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</si>
  <si>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</si>
  <si>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</si>
  <si>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</si>
  <si>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</si>
  <si>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</si>
  <si>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</si>
  <si>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</si>
  <si>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</si>
  <si>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</si>
  <si>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</si>
  <si>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</si>
  <si>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</si>
  <si>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</si>
  <si>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</si>
  <si>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</si>
  <si>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</si>
  <si>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</si>
  <si>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</si>
  <si>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</si>
  <si>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</si>
  <si>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</si>
  <si>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</si>
  <si>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</si>
  <si>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</si>
  <si>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</si>
  <si>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</si>
  <si>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</si>
  <si>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</si>
  <si>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</si>
  <si>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</si>
  <si>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</si>
  <si>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</si>
  <si>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</si>
  <si>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</si>
  <si>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</si>
  <si>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</si>
  <si>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</si>
  <si>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</si>
  <si>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</si>
  <si>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</si>
  <si>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</si>
  <si>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</si>
  <si>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</si>
  <si>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</si>
  <si>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</si>
  <si>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</si>
  <si>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</si>
  <si>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</si>
  <si>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</si>
  <si>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</si>
  <si>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</si>
  <si>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</si>
  <si>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</si>
  <si>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</si>
  <si>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</si>
  <si>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</si>
  <si>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</si>
  <si>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</si>
  <si>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</si>
  <si>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</si>
  <si>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</si>
  <si>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</si>
  <si>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</si>
  <si>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</si>
  <si>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</si>
  <si>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</si>
  <si>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</si>
  <si>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</si>
  <si>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</si>
  <si>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</si>
  <si>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</si>
  <si>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</si>
  <si>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</si>
  <si>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</si>
  <si>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</si>
  <si>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</si>
  <si>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</si>
  <si>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</si>
  <si>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</si>
  <si>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</si>
  <si>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</si>
  <si>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</si>
  <si>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</si>
  <si>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</si>
  <si>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</si>
  <si>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</si>
  <si>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</si>
  <si>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</si>
  <si>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</si>
  <si>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</si>
  <si>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</si>
  <si>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</si>
  <si>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</si>
  <si>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</si>
  <si>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</si>
  <si>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</si>
  <si>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</si>
  <si>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</si>
  <si>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</si>
  <si>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</si>
  <si>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</si>
  <si>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</si>
  <si>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</si>
  <si>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</si>
  <si>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</si>
  <si>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</si>
  <si>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</si>
  <si>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</si>
  <si>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</si>
  <si>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</si>
  <si>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</si>
  <si>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</si>
  <si>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</si>
  <si>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</si>
  <si>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</si>
  <si>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</si>
  <si>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</si>
  <si>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</si>
  <si>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</si>
  <si>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</si>
  <si>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</si>
  <si>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</si>
  <si>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</si>
  <si>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</si>
  <si>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</si>
  <si>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</si>
  <si>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</si>
  <si>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</si>
  <si>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</si>
  <si>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</si>
  <si>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</si>
  <si>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</si>
  <si>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</si>
  <si>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</si>
  <si>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</si>
  <si>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</si>
  <si>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</si>
  <si>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</si>
  <si>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</si>
  <si>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</si>
  <si>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</si>
  <si>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</si>
  <si>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</si>
  <si>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</si>
  <si>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</si>
  <si>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</si>
  <si>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</si>
  <si>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</si>
  <si>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</si>
  <si>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</si>
  <si>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</si>
  <si>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</si>
  <si>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</si>
  <si>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</si>
  <si>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</si>
  <si>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</si>
  <si>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</si>
  <si>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</si>
  <si>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</si>
  <si>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</si>
  <si>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</si>
  <si>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</si>
  <si>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</si>
  <si>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</si>
  <si>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</si>
  <si>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</si>
  <si>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</si>
  <si>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</si>
  <si>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</si>
  <si>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</si>
  <si>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</si>
  <si>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</si>
  <si>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</si>
  <si>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</si>
  <si>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</si>
  <si>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</si>
  <si>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</si>
  <si>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</si>
  <si>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</si>
  <si>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</si>
  <si>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</si>
  <si>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</si>
  <si>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</si>
  <si>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</si>
  <si>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</si>
  <si>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</si>
  <si>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</si>
  <si>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</si>
  <si>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</si>
  <si>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</si>
  <si>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</si>
  <si>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</si>
  <si>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</si>
  <si>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</si>
  <si>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</si>
  <si>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</si>
  <si>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</si>
  <si>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</si>
  <si>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</si>
  <si>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</si>
  <si>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</si>
  <si>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</si>
  <si>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</si>
  <si>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</si>
  <si>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</si>
  <si>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</si>
  <si>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</si>
  <si>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</si>
  <si>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</si>
  <si>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</si>
  <si>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</si>
  <si>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</si>
  <si>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</si>
  <si>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</si>
  <si>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</si>
  <si>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</si>
  <si>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</si>
  <si>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</si>
  <si>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</si>
  <si>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</si>
  <si>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</si>
  <si>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</si>
  <si>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</si>
  <si>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</si>
  <si>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</si>
  <si>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</si>
  <si>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</si>
  <si>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</si>
  <si>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</si>
  <si>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</si>
  <si>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</si>
  <si>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</si>
  <si>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</si>
  <si>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</si>
  <si>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</si>
  <si>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</si>
  <si>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</si>
  <si>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</si>
  <si>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</si>
  <si>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</si>
  <si>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</si>
  <si>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</si>
  <si>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</si>
  <si>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</si>
  <si>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</si>
  <si>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</si>
  <si>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</si>
  <si>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</si>
  <si>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</si>
  <si>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</si>
  <si>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</si>
  <si>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</si>
  <si>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</si>
  <si>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</si>
  <si>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</si>
  <si>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</si>
  <si>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</si>
  <si>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</si>
  <si>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</si>
  <si>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</si>
  <si>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</si>
  <si>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</si>
  <si>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</si>
  <si>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</si>
  <si>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</si>
  <si>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</si>
  <si>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</si>
  <si>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</si>
  <si>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</si>
  <si>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</si>
  <si>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</si>
  <si>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</si>
  <si>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</si>
  <si>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</si>
  <si>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</si>
  <si>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</si>
  <si>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</si>
  <si>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</si>
  <si>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</si>
  <si>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</si>
  <si>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</si>
  <si>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</si>
  <si>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</si>
  <si>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</si>
  <si>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</si>
  <si>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</si>
  <si>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</si>
  <si>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</si>
  <si>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</si>
  <si>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</si>
  <si>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</si>
  <si>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</si>
  <si>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</si>
  <si>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</si>
  <si>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</si>
  <si>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</si>
  <si>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</si>
  <si>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</si>
  <si>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</si>
  <si>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</si>
  <si>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</si>
  <si>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</si>
  <si>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</si>
  <si>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</si>
  <si>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</si>
  <si>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</si>
  <si>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</si>
  <si>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</si>
  <si>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</si>
  <si>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</si>
  <si>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</si>
  <si>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</si>
  <si>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</si>
  <si>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</si>
  <si>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</si>
  <si>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</si>
  <si>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</si>
  <si>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</si>
  <si>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</si>
  <si>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</si>
  <si>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</si>
  <si>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</si>
  <si>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</si>
  <si>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</si>
  <si>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</si>
  <si>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</si>
  <si>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</si>
  <si>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</si>
  <si>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</si>
  <si>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</si>
  <si>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</si>
  <si>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</si>
  <si>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</si>
  <si>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</si>
  <si>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</si>
  <si>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</si>
  <si>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</si>
  <si>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</si>
  <si>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</si>
  <si>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</si>
  <si>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</si>
  <si>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</si>
  <si>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</si>
  <si>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</si>
  <si>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</si>
  <si>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</si>
  <si>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</si>
  <si>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</si>
  <si>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</si>
  <si>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</si>
  <si>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</si>
  <si>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</si>
  <si>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</si>
  <si>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</si>
  <si>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</si>
  <si>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</si>
  <si>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</si>
  <si>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</si>
  <si>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</si>
  <si>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</si>
  <si>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</si>
  <si>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</si>
  <si>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</si>
  <si>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</si>
  <si>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</si>
  <si>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</si>
  <si>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</si>
  <si>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</si>
  <si>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</si>
  <si>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</si>
  <si>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</si>
  <si>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</si>
  <si>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</si>
  <si>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</si>
  <si>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</si>
  <si>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</si>
  <si>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</si>
  <si>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</si>
  <si>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</si>
  <si>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</si>
  <si>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</si>
  <si>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</si>
  <si>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</si>
  <si>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</si>
  <si>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</si>
  <si>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</si>
  <si>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</si>
  <si>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</si>
  <si>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</si>
  <si>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</si>
  <si>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</si>
  <si>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</si>
  <si>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</si>
  <si>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</si>
  <si>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</si>
  <si>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</si>
  <si>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</si>
  <si>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</si>
  <si>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</si>
  <si>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</si>
  <si>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</si>
  <si>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</si>
  <si>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</si>
  <si>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</si>
  <si>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</si>
  <si>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</si>
  <si>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</si>
  <si>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</si>
  <si>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</si>
  <si>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</si>
  <si>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</si>
  <si>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</si>
  <si>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</si>
  <si>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</si>
  <si>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</si>
  <si>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</si>
  <si>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</si>
  <si>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</si>
  <si>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</si>
  <si>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</si>
  <si>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</si>
  <si>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</si>
  <si>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</si>
  <si>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</si>
  <si>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</si>
  <si>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</si>
  <si>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</si>
  <si>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</si>
  <si>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</si>
  <si>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</si>
  <si>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</si>
  <si>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</si>
  <si>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</si>
  <si>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</si>
  <si>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</si>
  <si>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</si>
  <si>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</si>
  <si>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</si>
  <si>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</si>
  <si>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</si>
  <si>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</si>
  <si>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</si>
  <si>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</si>
  <si>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</si>
  <si>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</si>
  <si>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</si>
  <si>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</si>
  <si>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</si>
  <si>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</si>
  <si>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</si>
  <si>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</si>
  <si>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</si>
  <si>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</si>
  <si>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</si>
  <si>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</si>
  <si>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</si>
  <si>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</si>
  <si>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</si>
  <si>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</si>
  <si>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</si>
  <si>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</si>
  <si>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</si>
  <si>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</si>
  <si>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</si>
  <si>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</si>
  <si>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</si>
  <si>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</si>
  <si>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</si>
  <si>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</si>
  <si>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</si>
  <si>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</si>
  <si>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</si>
  <si>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</si>
  <si>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</si>
  <si>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</si>
  <si>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</si>
  <si>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</si>
  <si>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</si>
  <si>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</si>
  <si>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</si>
  <si>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</si>
  <si>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</si>
  <si>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</si>
  <si>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</si>
  <si>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</si>
  <si>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</si>
  <si>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</si>
  <si>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</si>
  <si>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</si>
  <si>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</si>
  <si>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</si>
  <si>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</si>
  <si>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</si>
  <si>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</si>
  <si>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</si>
  <si>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</si>
  <si>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</si>
  <si>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</si>
  <si>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</si>
  <si>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</si>
  <si>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</si>
  <si>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</si>
  <si>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</si>
  <si>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</si>
  <si>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</si>
  <si>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</si>
  <si>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</si>
  <si>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</si>
  <si>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</si>
  <si>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</si>
  <si>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</si>
  <si>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</si>
  <si>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</si>
  <si>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</si>
  <si>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</si>
  <si>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</si>
  <si>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</si>
  <si>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</si>
  <si>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</si>
  <si>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</si>
  <si>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</si>
  <si>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</si>
  <si>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</si>
  <si>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</si>
  <si>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</si>
  <si>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</si>
  <si>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</si>
  <si>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</si>
  <si>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</si>
  <si>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</si>
  <si>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</si>
  <si>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</si>
  <si>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</si>
  <si>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</si>
  <si>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</si>
  <si>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</si>
  <si>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</si>
  <si>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</si>
  <si>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</si>
  <si>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</si>
  <si>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</si>
  <si>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</si>
  <si>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</si>
  <si>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</si>
  <si>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</si>
  <si>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</si>
  <si>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</si>
  <si>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</si>
  <si>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</si>
  <si>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</si>
  <si>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</si>
  <si>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</si>
  <si>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</si>
  <si>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</si>
  <si>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</si>
  <si>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</si>
  <si>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</si>
  <si>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</si>
  <si>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</si>
  <si>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</si>
  <si>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</si>
  <si>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</si>
  <si>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</si>
  <si>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</si>
  <si>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</si>
  <si>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</si>
  <si>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</si>
  <si>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</si>
  <si>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</si>
  <si>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</si>
  <si>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</si>
  <si>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</si>
  <si>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</si>
  <si>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</si>
  <si>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</si>
  <si>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</si>
  <si>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</si>
  <si>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</si>
  <si>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</si>
  <si>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</si>
  <si>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</si>
  <si>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</si>
  <si>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</si>
  <si>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</si>
  <si>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</si>
  <si>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</si>
  <si>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</si>
  <si>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</si>
  <si>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</si>
  <si>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</si>
  <si>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</si>
  <si>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</si>
  <si>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</si>
  <si>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</si>
  <si>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</si>
  <si>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</si>
  <si>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</si>
  <si>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</si>
  <si>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</si>
  <si>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</si>
  <si>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</si>
  <si>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</si>
  <si>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</si>
  <si>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</si>
  <si>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</si>
  <si>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</si>
  <si>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</si>
  <si>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</si>
  <si>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</si>
  <si>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</si>
  <si>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</si>
  <si>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</si>
  <si>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</si>
  <si>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</si>
  <si>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</si>
  <si>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</si>
  <si>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</si>
  <si>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</si>
  <si>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</si>
  <si>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</si>
  <si>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</si>
  <si>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</si>
  <si>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</si>
  <si>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</si>
  <si>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</si>
  <si>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</si>
  <si>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</si>
  <si>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</si>
  <si>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</si>
  <si>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</si>
  <si>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</si>
  <si>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</si>
  <si>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</si>
  <si>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</si>
  <si>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</si>
  <si>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</si>
  <si>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</si>
  <si>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</si>
  <si>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</si>
  <si>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</si>
  <si>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</si>
  <si>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</si>
  <si>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</si>
  <si>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</si>
  <si>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</si>
  <si>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</si>
  <si>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</si>
  <si>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</si>
  <si>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</si>
  <si>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</si>
  <si>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</si>
  <si>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</si>
  <si>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</si>
  <si>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</si>
  <si>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</si>
  <si>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</si>
  <si>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</si>
  <si>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</si>
  <si>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</si>
  <si>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</si>
  <si>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</si>
  <si>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</si>
  <si>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</si>
  <si>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</si>
  <si>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</si>
  <si>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</si>
  <si>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</si>
  <si>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</si>
  <si>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</si>
  <si>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</si>
  <si>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</si>
  <si>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</si>
  <si>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</si>
  <si>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</si>
  <si>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</si>
  <si>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</si>
  <si>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</si>
  <si>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</si>
  <si>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</si>
  <si>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</si>
  <si>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</si>
  <si>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</si>
  <si>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</si>
  <si>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</si>
  <si>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</si>
  <si>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</si>
  <si>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</si>
  <si>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</si>
  <si>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</si>
  <si>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</si>
  <si>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</si>
  <si>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</si>
  <si>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</si>
  <si>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</si>
  <si>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</si>
  <si>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</si>
  <si>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</si>
  <si>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</si>
  <si>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</si>
  <si>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</si>
  <si>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</si>
  <si>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</si>
  <si>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</si>
  <si>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</si>
  <si>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</si>
  <si>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</si>
  <si>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</si>
  <si>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</si>
  <si>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</si>
  <si>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</si>
  <si>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</si>
  <si>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</si>
  <si>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</si>
  <si>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</si>
  <si>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</si>
  <si>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</si>
  <si>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</si>
  <si>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</si>
  <si>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</si>
  <si>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</si>
  <si>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</si>
  <si>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</si>
  <si>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</si>
  <si>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</si>
  <si>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</si>
  <si>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</si>
  <si>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</si>
  <si>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</si>
  <si>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</si>
  <si>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</si>
  <si>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</si>
  <si>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</si>
  <si>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</si>
  <si>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</si>
  <si>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</si>
  <si>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</si>
  <si>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</si>
  <si>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</si>
  <si>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</si>
  <si>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</si>
  <si>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</si>
  <si>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</si>
  <si>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</si>
  <si>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</si>
  <si>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</si>
  <si>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</si>
  <si>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</si>
  <si>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</si>
  <si>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</si>
  <si>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</si>
  <si>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</si>
  <si>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</si>
  <si>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</si>
  <si>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</si>
  <si>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</si>
  <si>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</si>
  <si>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</si>
  <si>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</si>
  <si>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</si>
  <si>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</si>
  <si>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</si>
  <si>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</si>
  <si>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</si>
  <si>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</si>
  <si>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</si>
  <si>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</si>
  <si>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</si>
  <si>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</si>
  <si>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</si>
  <si>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</si>
  <si>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</si>
  <si>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</si>
  <si>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</si>
  <si>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</si>
  <si>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</si>
  <si>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</si>
  <si>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</si>
  <si>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</si>
  <si>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</si>
  <si>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</si>
  <si>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</si>
  <si>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</si>
  <si>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</si>
  <si>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</si>
  <si>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</si>
  <si>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</si>
  <si>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</si>
  <si>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</si>
  <si>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</si>
  <si>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</si>
  <si>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</si>
  <si>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</si>
  <si>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</si>
  <si>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</si>
  <si>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</si>
  <si>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</si>
  <si>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</si>
  <si>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</si>
  <si>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</si>
  <si>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</si>
  <si>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</si>
  <si>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</si>
  <si>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</si>
  <si>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</si>
  <si>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</si>
  <si>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</si>
  <si>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</si>
  <si>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</si>
  <si>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</si>
  <si>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</si>
  <si>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</si>
  <si>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</si>
  <si>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</si>
  <si>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</si>
  <si>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</si>
  <si>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</si>
  <si>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</si>
  <si>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</si>
  <si>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</si>
  <si>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</si>
  <si>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</si>
  <si>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</si>
  <si>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</si>
  <si>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</si>
  <si>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</si>
  <si>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</si>
  <si>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</si>
  <si>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</si>
  <si>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</si>
  <si>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</si>
  <si>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</si>
  <si>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</si>
  <si>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</si>
  <si>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</si>
  <si>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</si>
  <si>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</si>
  <si>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</si>
  <si>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</si>
  <si>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</si>
  <si>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</si>
  <si>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</si>
  <si>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</si>
  <si>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</si>
  <si>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</si>
  <si>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</si>
  <si>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</si>
  <si>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</si>
  <si>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</si>
  <si>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</si>
  <si>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</si>
  <si>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</si>
  <si>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</si>
  <si>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</si>
  <si>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</si>
  <si>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</si>
  <si>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</si>
  <si>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</si>
  <si>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</si>
  <si>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</si>
  <si>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</si>
  <si>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</si>
  <si>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</si>
  <si>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</si>
  <si>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</si>
  <si>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</si>
  <si>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</si>
  <si>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</si>
  <si>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</si>
  <si>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</si>
  <si>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</si>
  <si>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</si>
  <si>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</si>
  <si>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</si>
  <si>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</si>
  <si>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</si>
  <si>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</si>
  <si>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</si>
  <si>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</si>
  <si>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</si>
  <si>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</si>
  <si>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</si>
  <si>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</si>
  <si>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</si>
  <si>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</si>
  <si>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</si>
  <si>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</si>
  <si>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</si>
  <si>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</si>
  <si>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</si>
  <si>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</si>
  <si>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</si>
  <si>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</si>
  <si>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</si>
  <si>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</si>
  <si>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</si>
  <si>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</si>
  <si>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</si>
  <si>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</si>
  <si>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</si>
  <si>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</si>
  <si>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</si>
  <si>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</si>
  <si>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</si>
  <si>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</si>
  <si>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</si>
  <si>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</si>
  <si>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</si>
  <si>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</si>
  <si>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</si>
  <si>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</si>
  <si>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</si>
  <si>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</si>
  <si>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</si>
  <si>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</si>
  <si>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</si>
  <si>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</si>
  <si>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</si>
  <si>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</si>
  <si>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</si>
  <si>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</si>
  <si>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</si>
  <si>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</si>
  <si>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</si>
  <si>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</si>
  <si>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</si>
  <si>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</si>
  <si>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</si>
  <si>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</si>
  <si>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</si>
  <si>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</si>
  <si>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</si>
  <si>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</si>
  <si>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</si>
  <si>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</si>
  <si>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</si>
  <si>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</si>
  <si>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</si>
  <si>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</si>
  <si>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</si>
  <si>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</si>
  <si>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</si>
  <si>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</si>
  <si>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</si>
  <si>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</si>
  <si>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</si>
  <si>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</si>
  <si>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</si>
  <si>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</si>
  <si>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</si>
  <si>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</si>
  <si>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</si>
  <si>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</si>
  <si>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</si>
  <si>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</si>
  <si>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</si>
  <si>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</si>
  <si>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</si>
  <si>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</si>
  <si>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</si>
  <si>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</si>
  <si>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</si>
  <si>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</si>
  <si>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</si>
  <si>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</si>
  <si>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</si>
  <si>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</si>
  <si>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</si>
  <si>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</si>
  <si>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</si>
  <si>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</si>
  <si>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</si>
  <si>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</si>
  <si>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</si>
  <si>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</si>
  <si>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</si>
  <si>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</si>
  <si>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</si>
  <si>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</si>
  <si>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</si>
  <si>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</si>
  <si>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</si>
  <si>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</si>
  <si>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</si>
  <si>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</si>
  <si>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</si>
  <si>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</si>
  <si>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</si>
  <si>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</si>
  <si>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</si>
  <si>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</si>
  <si>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</si>
  <si>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</si>
  <si>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</si>
  <si>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</si>
  <si>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</si>
  <si>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</si>
  <si>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</si>
  <si>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</si>
  <si>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</si>
  <si>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</si>
  <si>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</si>
  <si>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</si>
  <si>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</si>
  <si>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</si>
  <si>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</si>
  <si>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</si>
  <si>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</si>
  <si>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</si>
  <si>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</si>
  <si>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</si>
  <si>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</si>
  <si>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</si>
  <si>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</si>
  <si>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</si>
  <si>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</si>
  <si>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</si>
  <si>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</si>
  <si>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</si>
  <si>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</si>
  <si>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</si>
  <si>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</si>
  <si>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</si>
  <si>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</si>
  <si>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</si>
  <si>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</si>
  <si>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</si>
  <si>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</si>
  <si>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</si>
  <si>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</si>
  <si>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</si>
  <si>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</si>
  <si>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</si>
  <si>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</si>
  <si>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</si>
  <si>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</si>
  <si>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</si>
  <si>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</si>
  <si>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</si>
  <si>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</si>
  <si>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</si>
  <si>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</si>
  <si>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</si>
  <si>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</si>
  <si>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</si>
  <si>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</si>
  <si>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</si>
  <si>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</si>
  <si>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</si>
  <si>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</si>
  <si>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</si>
  <si>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</si>
  <si>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</si>
  <si>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</si>
  <si>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</si>
  <si>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</si>
  <si>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</si>
  <si>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</si>
  <si>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</si>
  <si>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</si>
  <si>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</si>
  <si>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</si>
  <si>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</si>
  <si>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</si>
  <si>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</si>
  <si>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</si>
  <si>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</si>
  <si>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</si>
  <si>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</si>
  <si>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</si>
  <si>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</si>
  <si>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</si>
  <si>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</si>
  <si>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</si>
  <si>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</si>
  <si>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</si>
  <si>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</si>
  <si>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</si>
  <si>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</si>
  <si>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</si>
  <si>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</si>
  <si>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</si>
  <si>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</si>
  <si>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</si>
  <si>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</si>
  <si>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</si>
  <si>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</si>
  <si>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</si>
  <si>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</si>
  <si>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</si>
  <si>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</si>
  <si>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</si>
  <si>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</si>
  <si>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</si>
  <si>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</si>
  <si>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</si>
  <si>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</si>
  <si>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</si>
  <si>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</si>
  <si>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</si>
  <si>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</si>
  <si>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</si>
  <si>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</si>
  <si>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</si>
  <si>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</si>
  <si>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</si>
  <si>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</si>
  <si>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</si>
  <si>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</si>
  <si>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</si>
  <si>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</si>
  <si>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</si>
  <si>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</si>
  <si>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</si>
  <si>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</si>
  <si>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</si>
  <si>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</si>
  <si>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</si>
  <si>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</si>
  <si>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</si>
  <si>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</si>
  <si>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</si>
  <si>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</si>
  <si>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</si>
  <si>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</si>
  <si>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</si>
  <si>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</si>
  <si>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</si>
  <si>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</si>
  <si>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</si>
  <si>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</si>
  <si>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</si>
  <si>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</si>
  <si>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</si>
  <si>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</si>
  <si>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</si>
  <si>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</si>
  <si>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</si>
  <si>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</si>
  <si>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</si>
  <si>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</si>
  <si>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</si>
  <si>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</si>
  <si>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</si>
  <si>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</si>
  <si>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</si>
  <si>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</si>
  <si>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</si>
  <si>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</si>
  <si>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</si>
  <si>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</si>
  <si>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</si>
  <si>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</si>
  <si>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</si>
  <si>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</si>
  <si>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</si>
  <si>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</si>
  <si>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</si>
  <si>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</si>
  <si>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</si>
  <si>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</si>
  <si>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</si>
  <si>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</si>
  <si>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</si>
  <si>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</si>
  <si>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</si>
  <si>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</si>
  <si>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</si>
  <si>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</si>
  <si>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</si>
  <si>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</si>
  <si>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</si>
  <si>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</si>
  <si>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</si>
  <si>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</si>
  <si>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</si>
  <si>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</si>
  <si>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</si>
  <si>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</si>
  <si>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</si>
  <si>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</si>
  <si>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</si>
  <si>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</si>
  <si>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</si>
  <si>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</si>
  <si>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</si>
  <si>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</si>
  <si>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</si>
  <si>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</si>
  <si>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</si>
  <si>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</si>
  <si>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</si>
  <si>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</si>
  <si>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</si>
  <si>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</si>
  <si>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</si>
  <si>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</si>
  <si>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</si>
  <si>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</si>
  <si>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</si>
  <si>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</si>
  <si>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</si>
  <si>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</si>
  <si>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</si>
  <si>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</si>
  <si>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</si>
  <si>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</si>
  <si>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</si>
  <si>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</si>
  <si>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</si>
  <si>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</si>
  <si>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</si>
  <si>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</si>
  <si>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</si>
  <si>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</si>
  <si>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</si>
  <si>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</si>
  <si>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</si>
  <si>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</si>
  <si>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</si>
  <si>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</si>
  <si>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</si>
  <si>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</si>
  <si>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</si>
  <si>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</si>
  <si>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</si>
  <si>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</si>
  <si>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</si>
  <si>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</si>
  <si>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</si>
  <si>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</si>
  <si>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</si>
  <si>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</si>
  <si>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</si>
  <si>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</si>
  <si>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</si>
  <si>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</si>
  <si>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</si>
  <si>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</si>
  <si>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</si>
  <si>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</si>
  <si>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</si>
  <si>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</si>
  <si>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</si>
  <si>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</si>
  <si>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</si>
  <si>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</si>
  <si>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</si>
  <si>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</si>
  <si>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</si>
  <si>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</si>
  <si>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</si>
  <si>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</si>
  <si>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</si>
  <si>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</si>
  <si>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</si>
  <si>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</si>
  <si>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</si>
  <si>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</si>
  <si>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</si>
  <si>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</si>
  <si>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</si>
  <si>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</si>
  <si>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</si>
  <si>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</si>
  <si>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</si>
  <si>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</si>
  <si>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</si>
  <si>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</si>
  <si>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</si>
  <si>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</si>
  <si>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</si>
  <si>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</si>
  <si>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</si>
  <si>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</si>
  <si>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</si>
  <si>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</si>
  <si>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</si>
  <si>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</si>
  <si>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</si>
  <si>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</si>
  <si>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</si>
  <si>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</si>
  <si>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</si>
  <si>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</si>
  <si>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</si>
  <si>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</si>
  <si>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</si>
  <si>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</si>
  <si>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</si>
  <si>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</si>
  <si>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</si>
  <si>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</si>
  <si>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</si>
  <si>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</si>
  <si>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</si>
  <si>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</si>
  <si>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</si>
  <si>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</si>
  <si>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</si>
  <si>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</si>
  <si>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</si>
  <si>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</si>
  <si>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</si>
  <si>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</si>
  <si>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</si>
  <si>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</si>
  <si>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</si>
  <si>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</si>
  <si>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</si>
  <si>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</si>
  <si>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</si>
  <si>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</si>
  <si>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</si>
  <si>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</si>
  <si>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</si>
  <si>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</si>
  <si>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</si>
  <si>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</si>
  <si>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</si>
  <si>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</si>
  <si>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</si>
  <si>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</si>
  <si>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</si>
  <si>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</si>
  <si>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</si>
  <si>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</si>
  <si>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</si>
  <si>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</si>
  <si>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</si>
  <si>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</si>
  <si>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</si>
  <si>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</si>
  <si>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</si>
  <si>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</si>
  <si>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</si>
  <si>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</si>
  <si>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</si>
  <si>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</si>
  <si>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</si>
  <si>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</si>
  <si>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</si>
  <si>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</si>
  <si>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</si>
  <si>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</si>
  <si>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</si>
  <si>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</si>
  <si>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</si>
  <si>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</si>
  <si>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</si>
  <si>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</si>
  <si>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</si>
  <si>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</si>
  <si>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</si>
  <si>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</si>
  <si>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</si>
  <si>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</si>
  <si>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</si>
  <si>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</si>
  <si>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</si>
  <si>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</si>
  <si>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</si>
  <si>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</si>
  <si>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</si>
  <si>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</si>
  <si>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</si>
  <si>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</si>
  <si>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</si>
  <si>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</si>
  <si>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</si>
  <si>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</si>
  <si>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</si>
  <si>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</si>
  <si>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</si>
  <si>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</si>
  <si>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</si>
  <si>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</si>
  <si>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</si>
  <si>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</si>
  <si>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</si>
  <si>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</si>
  <si>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</si>
  <si>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</si>
  <si>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</si>
  <si>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</si>
  <si>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</si>
  <si>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</si>
  <si>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</si>
  <si>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</si>
  <si>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</si>
  <si>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</si>
  <si>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</si>
  <si>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</si>
  <si>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</si>
  <si>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</si>
  <si>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</si>
  <si>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</si>
  <si>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</si>
  <si>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</si>
  <si>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</si>
  <si>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</si>
  <si>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</si>
  <si>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</si>
  <si>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</si>
  <si>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</si>
  <si>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</si>
  <si>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</si>
  <si>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</si>
  <si>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</si>
  <si>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</si>
  <si>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</si>
  <si>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</si>
  <si>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</si>
  <si>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</si>
  <si>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</si>
  <si>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</si>
  <si>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</si>
  <si>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</si>
  <si>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</si>
  <si>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</si>
  <si>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</si>
  <si>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</si>
  <si>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</si>
  <si>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</si>
  <si>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</si>
  <si>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</si>
  <si>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</si>
  <si>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</si>
  <si>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</si>
  <si>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</si>
  <si>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</si>
  <si>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</si>
  <si>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</si>
  <si>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</si>
  <si>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</si>
  <si>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</si>
  <si>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</si>
  <si>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</si>
  <si>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</si>
  <si>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</si>
  <si>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</si>
  <si>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</si>
  <si>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</si>
  <si>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</si>
  <si>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</si>
  <si>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</si>
  <si>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</si>
  <si>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</si>
  <si>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</si>
  <si>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</si>
  <si>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</si>
  <si>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</si>
  <si>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</si>
  <si>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</si>
  <si>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</si>
  <si>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</si>
  <si>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</si>
  <si>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</si>
  <si>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</si>
  <si>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</si>
  <si>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</si>
  <si>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</si>
  <si>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</si>
  <si>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</si>
  <si>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</si>
  <si>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</si>
  <si>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</si>
  <si>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</si>
  <si>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</si>
  <si>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</si>
  <si>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</si>
  <si>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</si>
  <si>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</si>
  <si>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</si>
  <si>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</si>
  <si>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</si>
  <si>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</si>
  <si>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</si>
  <si>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</si>
  <si>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</si>
  <si>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</si>
  <si>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</si>
  <si>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</si>
  <si>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</si>
  <si>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</si>
  <si>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</si>
  <si>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</si>
  <si>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</si>
  <si>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</si>
  <si>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</si>
  <si>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</si>
  <si>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</si>
  <si>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</si>
  <si>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</si>
  <si>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</si>
  <si>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</si>
  <si>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</si>
  <si>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</si>
  <si>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</si>
  <si>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</si>
  <si>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</si>
  <si>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</si>
  <si>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</si>
  <si>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</si>
  <si>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</si>
  <si>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</si>
  <si>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</si>
  <si>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</si>
  <si>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</si>
  <si>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</si>
  <si>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</si>
  <si>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</si>
  <si>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</si>
  <si>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</si>
  <si>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</si>
  <si>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</si>
  <si>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</si>
  <si>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</si>
  <si>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</si>
  <si>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</si>
  <si>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</si>
  <si>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</si>
  <si>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</si>
  <si>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</si>
  <si>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</si>
  <si>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</si>
  <si>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</si>
  <si>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</si>
  <si>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</si>
  <si>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</si>
  <si>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</si>
  <si>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</si>
  <si>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</si>
  <si>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</si>
  <si>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</si>
  <si>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</si>
  <si>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</si>
  <si>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</si>
  <si>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</si>
  <si>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</si>
  <si>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</si>
  <si>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</si>
  <si>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</si>
  <si>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</si>
  <si>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</si>
  <si>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</si>
  <si>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</si>
  <si>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</si>
  <si>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</si>
  <si>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</si>
  <si>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</si>
  <si>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</si>
  <si>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</si>
  <si>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</si>
  <si>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</si>
  <si>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</si>
  <si>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</si>
  <si>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</si>
  <si>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</si>
  <si>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</si>
  <si>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</si>
  <si>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</si>
  <si>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</si>
  <si>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</si>
  <si>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</si>
  <si>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</si>
  <si>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</si>
  <si>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</si>
  <si>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</si>
  <si>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</si>
  <si>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</si>
  <si>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</si>
  <si>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</si>
  <si>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</si>
  <si>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</si>
  <si>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</si>
  <si>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</si>
  <si>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</si>
  <si>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</si>
  <si>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</si>
  <si>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</si>
  <si>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</si>
  <si>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</si>
  <si>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</si>
  <si>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</si>
  <si>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</si>
  <si>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</si>
  <si>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</si>
  <si>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</si>
  <si>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</si>
  <si>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</si>
  <si>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</si>
  <si>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</si>
  <si>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</si>
  <si>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</si>
  <si>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</si>
  <si>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</si>
  <si>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</si>
  <si>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</si>
  <si>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</si>
  <si>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</si>
  <si>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</si>
  <si>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</si>
  <si>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</si>
  <si>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</si>
  <si>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</si>
  <si>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</si>
  <si>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</si>
  <si>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</si>
  <si>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</si>
  <si>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</si>
  <si>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</si>
  <si>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</si>
  <si>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</si>
  <si>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</si>
  <si>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</si>
  <si>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</si>
  <si>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</si>
  <si>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</si>
  <si>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</si>
  <si>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</si>
  <si>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</si>
  <si>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</si>
  <si>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</si>
  <si>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</si>
  <si>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</si>
  <si>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</si>
  <si>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</si>
  <si>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</si>
  <si>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</si>
  <si>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</si>
  <si>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</si>
  <si>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</si>
  <si>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</si>
  <si>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</si>
  <si>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</si>
  <si>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</si>
  <si>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</si>
  <si>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</si>
  <si>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</si>
  <si>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</si>
  <si>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</si>
  <si>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</si>
  <si>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</si>
  <si>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</si>
  <si>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</si>
  <si>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</si>
  <si>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</si>
  <si>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</si>
  <si>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</si>
  <si>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</si>
  <si>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</si>
  <si>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</si>
  <si>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</si>
  <si>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</si>
  <si>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</si>
  <si>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</si>
  <si>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</si>
  <si>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</si>
  <si>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</si>
  <si>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</si>
  <si>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</si>
  <si>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</si>
  <si>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</si>
  <si>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</si>
  <si>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</si>
  <si>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</si>
  <si>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</si>
  <si>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</si>
  <si>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</si>
  <si>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</si>
  <si>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</si>
  <si>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</si>
  <si>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</si>
  <si>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</si>
  <si>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</si>
  <si>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</si>
  <si>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</si>
  <si>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</si>
  <si>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</si>
  <si>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</si>
  <si>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</si>
  <si>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</si>
  <si>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</si>
  <si>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</si>
  <si>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</si>
  <si>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</si>
  <si>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</si>
  <si>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</si>
  <si>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</si>
  <si>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</si>
  <si>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</si>
  <si>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</si>
  <si>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</si>
  <si>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</si>
  <si>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</si>
  <si>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</si>
  <si>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</si>
  <si>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</si>
  <si>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</si>
  <si>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</si>
  <si>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</si>
  <si>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</si>
  <si>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</si>
  <si>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</si>
  <si>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</si>
  <si>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</si>
  <si>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</si>
  <si>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</si>
  <si>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</si>
  <si>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</si>
  <si>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</si>
  <si>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</si>
  <si>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</si>
  <si>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</si>
  <si>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</si>
  <si>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</si>
  <si>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</si>
  <si>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</si>
  <si>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</si>
  <si>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</si>
  <si>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</si>
  <si>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</si>
  <si>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</si>
  <si>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</si>
  <si>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</si>
  <si>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</si>
  <si>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</si>
  <si>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</si>
  <si>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</si>
  <si>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</si>
  <si>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</si>
  <si>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</si>
  <si>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</si>
  <si>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</si>
  <si>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</si>
  <si>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</si>
  <si>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</si>
  <si>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</si>
  <si>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</si>
  <si>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</si>
  <si>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</si>
  <si>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</si>
  <si>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</si>
  <si>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</si>
  <si>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</si>
  <si>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</si>
  <si>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</si>
  <si>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</si>
  <si>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</si>
  <si>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</si>
  <si>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</si>
  <si>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</si>
  <si>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</si>
  <si>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</si>
  <si>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</si>
  <si>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</si>
  <si>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</si>
  <si>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</si>
  <si>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</si>
  <si>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</si>
  <si>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</si>
  <si>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</si>
  <si>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</si>
  <si>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</si>
  <si>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</si>
  <si>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</si>
  <si>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</si>
  <si>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</si>
  <si>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</si>
  <si>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</si>
  <si>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</si>
  <si>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</si>
  <si>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</si>
  <si>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</si>
  <si>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</si>
  <si>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</si>
  <si>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</si>
  <si>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</si>
  <si>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</si>
  <si>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</si>
  <si>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</si>
  <si>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</si>
  <si>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</si>
  <si>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</si>
  <si>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</si>
  <si>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</si>
  <si>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</si>
  <si>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</si>
  <si>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</si>
  <si>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</si>
  <si>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</si>
  <si>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</si>
  <si>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</si>
  <si>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</si>
  <si>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</si>
  <si>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</si>
  <si>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</si>
  <si>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</si>
  <si>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</si>
  <si>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</si>
  <si>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</si>
  <si>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</si>
  <si>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</si>
  <si>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</si>
  <si>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</si>
  <si>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</si>
  <si>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</si>
  <si>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</si>
  <si>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</si>
  <si>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</si>
  <si>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</si>
  <si>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</si>
  <si>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</si>
  <si>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</si>
  <si>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</si>
  <si>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</si>
  <si>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</si>
  <si>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</si>
  <si>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</si>
  <si>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</si>
  <si>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</si>
  <si>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</si>
  <si>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</si>
  <si>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</si>
  <si>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</si>
  <si>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</si>
  <si>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</si>
  <si>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</si>
  <si>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</si>
  <si>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</si>
  <si>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</si>
  <si>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</si>
  <si>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</si>
  <si>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</si>
  <si>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</si>
  <si>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</si>
  <si>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</si>
  <si>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</si>
  <si>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</si>
  <si>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</si>
  <si>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</si>
  <si>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</si>
  <si>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</si>
  <si>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</si>
  <si>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</si>
  <si>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</si>
  <si>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</si>
  <si>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</si>
  <si>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</si>
  <si>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</si>
  <si>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</si>
  <si>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</si>
  <si>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</si>
  <si>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</si>
  <si>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</si>
  <si>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</si>
  <si>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</si>
  <si>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</si>
  <si>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</si>
  <si>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</si>
  <si>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</si>
  <si>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</si>
  <si>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</si>
  <si>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</si>
  <si>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</si>
  <si>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</si>
  <si>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</si>
  <si>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</si>
  <si>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</si>
  <si>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</si>
  <si>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</si>
  <si>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</si>
  <si>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</si>
  <si>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</si>
  <si>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</si>
  <si>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</si>
  <si>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</si>
  <si>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</si>
  <si>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</si>
  <si>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</si>
  <si>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</si>
  <si>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</si>
  <si>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</si>
  <si>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</si>
  <si>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</si>
  <si>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</si>
  <si>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</si>
  <si>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</si>
  <si>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</si>
  <si>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</si>
  <si>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</si>
  <si>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</si>
  <si>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</si>
  <si>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</si>
  <si>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</si>
  <si>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</si>
  <si>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</si>
  <si>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</si>
  <si>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</si>
  <si>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</si>
  <si>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</si>
  <si>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</si>
  <si>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</si>
  <si>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</si>
  <si>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</si>
  <si>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</si>
  <si>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</si>
  <si>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</si>
  <si>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</si>
  <si>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</si>
  <si>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</si>
  <si>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</si>
  <si>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</si>
  <si>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</si>
  <si>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</si>
  <si>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</si>
  <si>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</si>
  <si>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</si>
  <si>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</si>
  <si>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</si>
  <si>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</si>
  <si>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</si>
  <si>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</si>
  <si>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</si>
  <si>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</si>
  <si>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</si>
  <si>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</si>
  <si>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</si>
  <si>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</si>
  <si>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</si>
  <si>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</si>
  <si>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</si>
  <si>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</si>
  <si>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</si>
  <si>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</si>
  <si>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</si>
  <si>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</si>
  <si>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</si>
  <si>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</si>
  <si>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</si>
  <si>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</si>
  <si>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</si>
  <si>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</si>
  <si>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</si>
  <si>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</si>
  <si>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</si>
  <si>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</si>
  <si>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</si>
  <si>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</si>
  <si>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</si>
  <si>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</si>
  <si>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</si>
  <si>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</si>
  <si>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</si>
  <si>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</si>
  <si>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</si>
  <si>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</si>
  <si>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</si>
  <si>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</si>
  <si>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</si>
  <si>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</si>
  <si>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</si>
  <si>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</si>
  <si>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</si>
  <si>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</si>
  <si>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</si>
  <si>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</si>
  <si>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</si>
  <si>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</si>
  <si>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</si>
  <si>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</si>
  <si>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</si>
  <si>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</si>
  <si>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</si>
  <si>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</si>
  <si>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</si>
  <si>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</si>
  <si>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</si>
  <si>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</si>
  <si>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</si>
  <si>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</si>
  <si>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</si>
  <si>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</si>
  <si>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</si>
  <si>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</si>
  <si>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</si>
  <si>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</si>
  <si>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</si>
  <si>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</si>
  <si>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</si>
  <si>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</si>
  <si>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</si>
  <si>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</si>
  <si>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</si>
  <si>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</si>
  <si>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</si>
  <si>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</si>
  <si>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</si>
  <si>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</si>
  <si>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</si>
  <si>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</si>
  <si>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</si>
  <si>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</si>
  <si>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</si>
  <si>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</si>
  <si>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</si>
  <si>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</si>
  <si>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</si>
  <si>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</si>
  <si>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</si>
  <si>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</si>
  <si>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</si>
  <si>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</si>
  <si>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</si>
  <si>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</si>
  <si>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</si>
  <si>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</si>
  <si>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</si>
  <si>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</si>
  <si>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</si>
  <si>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</si>
  <si>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</si>
  <si>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</si>
  <si>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</si>
  <si>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</si>
  <si>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</si>
  <si>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</si>
  <si>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</si>
  <si>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</si>
  <si>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</si>
  <si>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</si>
  <si>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</si>
  <si>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</si>
  <si>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</si>
  <si>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</si>
  <si>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</si>
  <si>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</si>
  <si>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</si>
  <si>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</si>
  <si>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</si>
  <si>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</si>
  <si>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</si>
  <si>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</si>
  <si>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</si>
  <si>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</si>
  <si>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</si>
  <si>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</si>
  <si>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</si>
  <si>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</si>
  <si>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</si>
  <si>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</si>
  <si>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</si>
  <si>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</si>
  <si>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</si>
  <si>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</si>
  <si>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</si>
  <si>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</si>
  <si>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</si>
  <si>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</si>
  <si>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</si>
  <si>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</si>
  <si>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</si>
  <si>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</si>
  <si>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</si>
  <si>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</si>
  <si>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</si>
  <si>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</si>
  <si>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</si>
  <si>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</si>
  <si>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</si>
  <si>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</si>
  <si>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</si>
  <si>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</si>
  <si>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</si>
  <si>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</si>
  <si>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</si>
  <si>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</si>
  <si>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</si>
  <si>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</si>
  <si>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</si>
  <si>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</si>
  <si>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</si>
  <si>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</si>
  <si>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</si>
  <si>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</si>
  <si>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</si>
  <si>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</si>
  <si>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</si>
  <si>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</si>
  <si>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</si>
  <si>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</si>
  <si>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</si>
  <si>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</si>
  <si>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</si>
  <si>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</si>
  <si>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</si>
  <si>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</si>
  <si>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</si>
  <si>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</si>
  <si>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</si>
  <si>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</si>
  <si>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</si>
  <si>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</si>
  <si>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</si>
  <si>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</si>
  <si>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</si>
  <si>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</si>
  <si>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</si>
  <si>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</si>
  <si>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</si>
  <si>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</si>
  <si>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</si>
  <si>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</si>
  <si>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</si>
  <si>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</si>
  <si>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</si>
  <si>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</si>
  <si>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</si>
  <si>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</si>
  <si>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</si>
  <si>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</si>
  <si>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</si>
  <si>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</si>
  <si>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</si>
  <si>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</si>
  <si>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</si>
  <si>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</si>
  <si>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</si>
  <si>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</si>
  <si>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</si>
  <si>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</si>
  <si>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</si>
  <si>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</si>
  <si>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</si>
  <si>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</si>
  <si>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</si>
  <si>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</si>
  <si>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</si>
  <si>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</si>
  <si>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</si>
  <si>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</si>
  <si>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</si>
  <si>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</si>
  <si>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</si>
  <si>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</si>
  <si>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</si>
  <si>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</si>
  <si>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</si>
  <si>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</si>
  <si>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</si>
  <si>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</si>
  <si>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</si>
  <si>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</si>
  <si>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</si>
  <si>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</si>
  <si>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</si>
  <si>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</si>
  <si>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</si>
  <si>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</si>
  <si>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</si>
  <si>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</si>
  <si>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</si>
  <si>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</si>
  <si>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</si>
  <si>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</si>
  <si>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</si>
  <si>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</si>
  <si>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</si>
  <si>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</si>
  <si>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</si>
  <si>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</si>
  <si>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</si>
  <si>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</si>
  <si>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</si>
  <si>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</si>
  <si>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</si>
  <si>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</si>
  <si>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</si>
  <si>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</si>
  <si>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</si>
  <si>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</si>
  <si>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</si>
  <si>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</si>
  <si>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</si>
  <si>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</si>
  <si>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</si>
  <si>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</si>
  <si>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</si>
  <si>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</si>
  <si>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</si>
  <si>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</si>
  <si>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</si>
  <si>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</si>
  <si>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</si>
  <si>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</si>
  <si>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</si>
  <si>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</si>
  <si>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</si>
  <si>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</si>
  <si>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</si>
  <si>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</si>
  <si>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</si>
  <si>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</si>
  <si>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</si>
  <si>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</si>
  <si>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</si>
  <si>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</si>
  <si>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</si>
  <si>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</si>
  <si>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</si>
  <si>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</si>
  <si>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</si>
  <si>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</si>
  <si>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</si>
  <si>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</si>
  <si>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</si>
  <si>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</si>
  <si>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</si>
  <si>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</si>
  <si>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</si>
  <si>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</si>
  <si>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</si>
  <si>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</si>
  <si>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</si>
  <si>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</si>
  <si>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</si>
  <si>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</si>
  <si>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</si>
  <si>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</si>
  <si>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</si>
  <si>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</si>
  <si>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</si>
  <si>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</si>
  <si>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</si>
  <si>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</si>
  <si>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</si>
  <si>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</si>
  <si>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</si>
  <si>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</si>
  <si>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</si>
  <si>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</si>
  <si>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</si>
  <si>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</si>
  <si>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</si>
  <si>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</si>
  <si>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</si>
  <si>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</si>
  <si>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</si>
  <si>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</si>
  <si>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</si>
  <si>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</si>
  <si>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</si>
  <si>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</si>
  <si>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</si>
  <si>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</si>
  <si>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</si>
  <si>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</si>
  <si>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</si>
  <si>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</si>
  <si>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</si>
  <si>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</si>
  <si>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</si>
  <si>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</si>
  <si>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</si>
  <si>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</si>
  <si>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</si>
  <si>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</si>
  <si>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</si>
  <si>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</si>
  <si>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</si>
  <si>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</si>
  <si>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</si>
  <si>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</si>
  <si>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</si>
  <si>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</si>
  <si>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</si>
  <si>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</si>
  <si>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</si>
  <si>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</si>
  <si>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</si>
  <si>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</si>
  <si>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</si>
  <si>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</si>
  <si>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</si>
  <si>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</si>
  <si>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</si>
  <si>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</si>
  <si>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</si>
  <si>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</si>
  <si>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</si>
  <si>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</si>
  <si>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</si>
  <si>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</si>
  <si>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</si>
  <si>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</si>
  <si>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</si>
  <si>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</si>
  <si>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</si>
  <si>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</si>
  <si>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</si>
  <si>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</si>
  <si>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</si>
  <si>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</si>
  <si>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</si>
  <si>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</si>
  <si>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</si>
  <si>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</si>
  <si>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</si>
  <si>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</si>
  <si>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</si>
  <si>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</si>
  <si>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</si>
  <si>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</si>
  <si>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</si>
  <si>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</si>
  <si>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</si>
  <si>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</si>
  <si>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</si>
  <si>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</si>
  <si>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</si>
  <si>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</si>
  <si>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</si>
  <si>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</si>
  <si>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</si>
  <si>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</si>
  <si>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</si>
  <si>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</si>
  <si>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</si>
  <si>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</si>
  <si>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</si>
  <si>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</si>
  <si>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</si>
  <si>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</si>
  <si>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</si>
  <si>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</si>
  <si>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</si>
  <si>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</si>
  <si>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</si>
  <si>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</si>
  <si>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</si>
  <si>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</si>
  <si>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</si>
  <si>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</si>
  <si>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</si>
  <si>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</si>
  <si>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</si>
  <si>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</si>
  <si>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</si>
  <si>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</si>
  <si>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</si>
  <si>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</si>
  <si>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</si>
  <si>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</si>
  <si>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</si>
  <si>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</si>
  <si>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</si>
  <si>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</si>
  <si>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</si>
  <si>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</si>
  <si>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</si>
  <si>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</si>
  <si>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</si>
  <si>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</si>
  <si>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</si>
  <si>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</si>
  <si>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</si>
  <si>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</si>
  <si>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</si>
  <si>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</si>
  <si>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</si>
  <si>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</si>
  <si>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</si>
  <si>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</si>
  <si>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</si>
  <si>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</si>
  <si>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</si>
  <si>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</si>
  <si>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</si>
  <si>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</si>
  <si>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</si>
  <si>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</si>
  <si>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</si>
  <si>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</si>
  <si>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</si>
  <si>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</si>
  <si>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</si>
  <si>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</si>
  <si>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</si>
  <si>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</si>
  <si>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</si>
  <si>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</si>
  <si>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</si>
  <si>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</si>
  <si>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</si>
  <si>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</si>
  <si>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</si>
  <si>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</si>
  <si>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</si>
  <si>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</si>
  <si>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</si>
  <si>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</si>
  <si>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</si>
  <si>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</si>
  <si>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</si>
  <si>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</si>
  <si>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</si>
  <si>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</si>
  <si>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</si>
  <si>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</si>
  <si>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</si>
  <si>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</si>
  <si>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</si>
  <si>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</si>
  <si>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</si>
  <si>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</si>
  <si>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</si>
  <si>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</si>
  <si>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</si>
  <si>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</si>
  <si>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</si>
  <si>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</si>
  <si>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</si>
  <si>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</si>
  <si>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</si>
  <si>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</si>
  <si>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</si>
  <si>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</si>
  <si>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</si>
  <si>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</si>
  <si>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</si>
  <si>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</si>
  <si>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</si>
  <si>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</si>
  <si>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</si>
  <si>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</si>
  <si>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</si>
  <si>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</si>
  <si>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</si>
  <si>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</si>
  <si>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</si>
  <si>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</si>
  <si>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</si>
  <si>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</si>
  <si>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</si>
  <si>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</si>
  <si>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</si>
  <si>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</si>
  <si>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</si>
  <si>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</si>
  <si>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</si>
  <si>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</si>
  <si>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</si>
  <si>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</si>
  <si>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</si>
  <si>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</si>
  <si>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</si>
  <si>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</si>
  <si>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</si>
  <si>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</si>
  <si>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</si>
  <si>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</si>
  <si>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</si>
  <si>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</si>
  <si>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</si>
  <si>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</si>
  <si>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</si>
  <si>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</si>
  <si>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</si>
  <si>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</si>
  <si>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</si>
  <si>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</si>
  <si>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</si>
  <si>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</si>
  <si>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</si>
  <si>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</si>
  <si>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</si>
  <si>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</si>
  <si>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</si>
  <si>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</si>
  <si>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</si>
  <si>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</si>
  <si>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</si>
  <si>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</si>
  <si>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</si>
  <si>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</si>
  <si>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</si>
  <si>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</si>
  <si>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</si>
  <si>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</si>
  <si>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</si>
  <si>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</si>
  <si>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</si>
  <si>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</si>
  <si>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</si>
  <si>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</si>
  <si>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</si>
  <si>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</si>
  <si>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</si>
  <si>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</si>
  <si>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</si>
  <si>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</si>
  <si>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</si>
  <si>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</si>
  <si>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</si>
  <si>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</si>
  <si>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</si>
  <si>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</si>
  <si>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</si>
  <si>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</si>
  <si>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</si>
  <si>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</si>
  <si>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</si>
  <si>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</si>
  <si>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</si>
  <si>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</si>
  <si>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</si>
  <si>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</si>
  <si>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</si>
  <si>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</si>
  <si>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</si>
  <si>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</si>
  <si>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</si>
  <si>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</si>
  <si>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</si>
  <si>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</si>
  <si>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</si>
  <si>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</si>
  <si>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</si>
  <si>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</si>
  <si>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</si>
  <si>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</si>
  <si>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</si>
  <si>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</si>
  <si>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</si>
  <si>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</si>
  <si>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</si>
  <si>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</si>
  <si>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</si>
  <si>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</si>
  <si>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</si>
  <si>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</si>
  <si>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</si>
  <si>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</si>
  <si>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</si>
  <si>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</si>
  <si>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</si>
  <si>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</si>
  <si>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</si>
  <si>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</si>
  <si>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</si>
  <si>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</si>
  <si>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</si>
  <si>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</si>
  <si>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</si>
  <si>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</si>
  <si>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</si>
  <si>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</si>
  <si>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</si>
  <si>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</si>
  <si>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</si>
  <si>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</si>
  <si>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</si>
  <si>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</si>
  <si>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</si>
  <si>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</si>
  <si>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</si>
  <si>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</si>
  <si>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</si>
  <si>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</si>
  <si>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</si>
  <si>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</si>
  <si>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</si>
  <si>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</si>
  <si>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</si>
  <si>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</si>
  <si>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</si>
  <si>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</si>
  <si>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</si>
  <si>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</si>
  <si>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</si>
  <si>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</si>
  <si>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</si>
  <si>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</si>
  <si>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</si>
  <si>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</si>
  <si>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</si>
  <si>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</si>
  <si>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</si>
  <si>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</si>
  <si>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</si>
  <si>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</si>
  <si>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</si>
  <si>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</si>
  <si>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</si>
  <si>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</si>
  <si>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</si>
  <si>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</si>
  <si>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</si>
  <si>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</si>
  <si>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</si>
  <si>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</si>
  <si>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</si>
  <si>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</si>
  <si>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</si>
  <si>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</si>
  <si>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</si>
  <si>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</si>
  <si>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</si>
  <si>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</si>
  <si>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</si>
  <si>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</si>
  <si>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</si>
  <si>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</si>
  <si>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</si>
  <si>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</si>
  <si>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</si>
  <si>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</si>
  <si>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</si>
  <si>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</si>
  <si>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</si>
  <si>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</si>
  <si>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</si>
  <si>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</si>
  <si>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</si>
  <si>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</si>
  <si>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</si>
  <si>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</si>
  <si>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</si>
  <si>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</si>
  <si>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</si>
  <si>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</si>
  <si>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</si>
  <si>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</si>
  <si>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</si>
  <si>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</si>
  <si>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</si>
  <si>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</si>
  <si>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</si>
  <si>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</si>
  <si>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</si>
  <si>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</si>
  <si>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</si>
  <si>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</si>
  <si>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</si>
  <si>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</si>
  <si>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</si>
  <si>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</si>
  <si>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</si>
  <si>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</si>
  <si>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</si>
  <si>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</si>
  <si>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</si>
  <si>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</si>
  <si>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</si>
  <si>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</si>
  <si>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</si>
  <si>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</si>
  <si>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</si>
  <si>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</si>
  <si>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</si>
  <si>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</si>
  <si>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</si>
  <si>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</si>
  <si>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</si>
  <si>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</si>
  <si>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</si>
  <si>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</si>
  <si>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</si>
  <si>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</si>
  <si>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</si>
  <si>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</si>
  <si>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</si>
  <si>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</si>
  <si>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</si>
  <si>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</si>
  <si>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</si>
  <si>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</si>
  <si>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</si>
  <si>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</si>
  <si>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</si>
  <si>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</si>
  <si>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</si>
  <si>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</si>
  <si>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</si>
  <si>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</si>
  <si>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</si>
  <si>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</si>
  <si>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</si>
  <si>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</si>
  <si>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</si>
  <si>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</si>
  <si>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</si>
  <si>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</si>
  <si>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</si>
  <si>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</si>
  <si>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</si>
  <si>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</si>
  <si>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</si>
  <si>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</si>
  <si>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</si>
  <si>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</si>
  <si>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</si>
  <si>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</si>
  <si>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</si>
  <si>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</si>
  <si>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</si>
  <si>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</si>
  <si>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</si>
  <si>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</si>
  <si>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</si>
  <si>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</si>
  <si>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</si>
  <si>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</si>
  <si>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</si>
  <si>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</si>
  <si>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</si>
  <si>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</si>
  <si>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</si>
  <si>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</si>
  <si>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</si>
  <si>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</si>
  <si>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</si>
  <si>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</si>
  <si>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</si>
  <si>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</si>
  <si>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</si>
  <si>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</si>
  <si>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</si>
  <si>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</si>
  <si>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</si>
  <si>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</si>
  <si>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</si>
  <si>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</si>
  <si>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</si>
  <si>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</si>
  <si>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</si>
  <si>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</si>
  <si>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</si>
  <si>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</si>
  <si>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</si>
  <si>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</si>
  <si>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</si>
  <si>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</si>
  <si>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</si>
  <si>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</si>
  <si>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</si>
  <si>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</si>
  <si>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</si>
  <si>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</si>
  <si>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</si>
  <si>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</si>
  <si>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</si>
  <si>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</si>
  <si>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</si>
  <si>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</si>
  <si>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</si>
  <si>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</si>
  <si>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</si>
  <si>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</si>
  <si>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</si>
  <si>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</si>
  <si>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</si>
  <si>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</si>
  <si>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</si>
  <si>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</si>
  <si>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</si>
  <si>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</si>
  <si>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</si>
  <si>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</si>
  <si>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</si>
  <si>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</si>
  <si>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</si>
  <si>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</si>
  <si>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</si>
  <si>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</si>
  <si>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</si>
  <si>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</si>
  <si>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</si>
  <si>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</si>
  <si>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</si>
  <si>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</si>
  <si>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</si>
  <si>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</si>
  <si>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</si>
  <si>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</si>
  <si>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</si>
  <si>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</si>
  <si>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</si>
  <si>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</si>
  <si>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</si>
  <si>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</si>
  <si>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</si>
  <si>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</si>
  <si>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</si>
  <si>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</si>
  <si>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</si>
  <si>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</si>
  <si>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</si>
  <si>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</si>
  <si>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</si>
  <si>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</si>
  <si>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</si>
  <si>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</si>
  <si>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</si>
  <si>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</si>
  <si>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</si>
  <si>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</si>
  <si>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</si>
  <si>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</si>
  <si>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</si>
  <si>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</si>
  <si>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</si>
  <si>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</si>
  <si>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</si>
  <si>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</si>
  <si>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</si>
  <si>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</si>
  <si>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</si>
  <si>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</si>
  <si>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</si>
  <si>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</si>
  <si>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</si>
  <si>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</si>
  <si>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</si>
  <si>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</si>
  <si>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</si>
  <si>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</si>
  <si>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</si>
  <si>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</si>
  <si>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</si>
  <si>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</si>
  <si>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</si>
  <si>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</si>
  <si>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</si>
  <si>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</si>
  <si>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</si>
  <si>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</si>
  <si>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</si>
  <si>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</si>
  <si>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</si>
  <si>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</si>
  <si>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</si>
  <si>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</si>
  <si>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</si>
  <si>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</si>
  <si>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</si>
  <si>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</si>
  <si>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</si>
  <si>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</si>
  <si>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</si>
  <si>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</si>
  <si>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</si>
  <si>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</si>
  <si>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</si>
  <si>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</si>
  <si>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</si>
  <si>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</si>
  <si>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</si>
  <si>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</si>
  <si>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</si>
  <si>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</si>
  <si>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</si>
  <si>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</si>
  <si>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</si>
  <si>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</si>
  <si>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</si>
  <si>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</si>
  <si>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</si>
  <si>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</si>
  <si>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</si>
  <si>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</si>
  <si>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</si>
  <si>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</si>
  <si>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</si>
  <si>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</si>
  <si>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</si>
  <si>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</si>
  <si>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</si>
  <si>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</si>
  <si>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</si>
  <si>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</si>
  <si>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</si>
  <si>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</si>
  <si>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</si>
  <si>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</si>
  <si>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</si>
  <si>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</si>
  <si>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</si>
  <si>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</si>
  <si>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</si>
  <si>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</si>
  <si>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</si>
  <si>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</si>
  <si>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</si>
  <si>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</si>
  <si>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</si>
  <si>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</si>
  <si>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</si>
  <si>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</si>
  <si>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</si>
  <si>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</si>
  <si>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</si>
  <si>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</si>
  <si>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</si>
  <si>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</si>
  <si>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</si>
  <si>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</si>
  <si>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</si>
  <si>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</si>
  <si>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</si>
  <si>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</si>
  <si>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</si>
  <si>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</si>
  <si>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</si>
  <si>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</si>
  <si>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</si>
  <si>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</si>
  <si>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</si>
  <si>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</si>
  <si>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</si>
  <si>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</si>
  <si>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</si>
  <si>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</si>
  <si>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</si>
  <si>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</si>
  <si>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</si>
  <si>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</si>
  <si>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</si>
  <si>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</si>
  <si>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</si>
  <si>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</si>
  <si>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</si>
  <si>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</si>
  <si>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</si>
  <si>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</si>
  <si>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</si>
  <si>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</si>
  <si>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</si>
  <si>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</si>
  <si>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</si>
  <si>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</si>
  <si>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</si>
  <si>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</si>
  <si>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</si>
  <si>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</si>
  <si>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</si>
  <si>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</si>
  <si>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</si>
  <si>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</si>
  <si>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</si>
  <si>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</si>
  <si>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</si>
  <si>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</si>
  <si>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</si>
  <si>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</si>
  <si>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</si>
  <si>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</si>
  <si>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</si>
  <si>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</si>
  <si>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</si>
  <si>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</si>
  <si>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</si>
  <si>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</si>
  <si>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</si>
  <si>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</si>
  <si>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</si>
  <si>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</si>
  <si>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</si>
  <si>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</si>
  <si>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</si>
  <si>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</si>
  <si>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</si>
  <si>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</si>
  <si>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</si>
  <si>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</si>
  <si>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</si>
  <si>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</si>
  <si>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</si>
  <si>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</si>
  <si>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</si>
  <si>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</si>
  <si>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</si>
  <si>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</si>
  <si>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</si>
  <si>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</si>
  <si>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</si>
  <si>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</si>
  <si>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</si>
  <si>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</si>
  <si>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</si>
  <si>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</si>
  <si>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</si>
  <si>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</si>
  <si>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</si>
  <si>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</si>
  <si>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</si>
  <si>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</si>
  <si>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</si>
  <si>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</si>
  <si>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</si>
  <si>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</si>
  <si>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</si>
  <si>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</si>
  <si>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</si>
  <si>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</si>
  <si>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</si>
  <si>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</si>
  <si>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</si>
  <si>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</si>
  <si>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</si>
  <si>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</si>
  <si>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</si>
  <si>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</si>
  <si>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</si>
  <si>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</si>
  <si>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</si>
  <si>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</si>
  <si>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</si>
  <si>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</si>
  <si>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</si>
  <si>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</si>
  <si>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</si>
  <si>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</si>
  <si>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</si>
  <si>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</si>
  <si>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</si>
  <si>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</si>
  <si>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</si>
  <si>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</si>
  <si>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</si>
  <si>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</si>
  <si>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</si>
  <si>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</si>
  <si>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</si>
  <si>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</si>
  <si>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</si>
  <si>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</si>
  <si>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</si>
  <si>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</si>
  <si>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</si>
  <si>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</si>
  <si>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</si>
  <si>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</si>
  <si>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</si>
  <si>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</si>
  <si>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</si>
  <si>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</si>
  <si>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</si>
  <si>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</si>
  <si>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</si>
  <si>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</si>
  <si>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</si>
  <si>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</si>
  <si>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</si>
  <si>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</si>
  <si>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</si>
  <si>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</si>
  <si>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</si>
  <si>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</si>
  <si>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</si>
  <si>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</si>
  <si>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</si>
  <si>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</si>
  <si>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</si>
  <si>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</si>
  <si>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</si>
  <si>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</si>
  <si>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</si>
  <si>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</si>
  <si>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</si>
  <si>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</si>
  <si>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</si>
  <si>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</si>
  <si>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</si>
  <si>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</si>
  <si>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</si>
  <si>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</si>
  <si>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</si>
  <si>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</si>
  <si>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</si>
  <si>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</si>
  <si>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</si>
  <si>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</si>
  <si>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</si>
  <si>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</si>
  <si>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</si>
  <si>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</si>
  <si>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</si>
  <si>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</si>
  <si>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</si>
  <si>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</si>
  <si>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</si>
  <si>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</si>
  <si>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</si>
  <si>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</si>
  <si>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</si>
  <si>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</si>
  <si>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</si>
  <si>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</si>
  <si>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</si>
  <si>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</si>
  <si>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</si>
  <si>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</si>
  <si>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</si>
  <si>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</si>
  <si>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</si>
  <si>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</si>
  <si>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</si>
  <si>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</si>
  <si>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</si>
  <si>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</si>
  <si>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</si>
  <si>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</si>
  <si>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</si>
  <si>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</si>
  <si>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</si>
  <si>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</si>
  <si>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</si>
  <si>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</si>
  <si>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</si>
  <si>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</si>
  <si>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</si>
  <si>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</si>
  <si>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</si>
  <si>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</si>
  <si>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</si>
  <si>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</si>
  <si>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</si>
  <si>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</si>
  <si>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</si>
  <si>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</si>
  <si>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</si>
  <si>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</si>
  <si>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</si>
  <si>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</si>
  <si>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</si>
  <si>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</si>
  <si>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</si>
  <si>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</si>
  <si>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</si>
  <si>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</si>
  <si>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</si>
  <si>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</si>
  <si>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</si>
  <si>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</si>
  <si>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</si>
  <si>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</si>
  <si>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</si>
  <si>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</si>
  <si>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</si>
  <si>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</si>
  <si>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</si>
  <si>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</si>
  <si>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</si>
  <si>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</si>
  <si>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</si>
  <si>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</si>
  <si>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</si>
  <si>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</si>
  <si>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</si>
  <si>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</si>
  <si>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</si>
  <si>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</si>
  <si>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</si>
  <si>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</si>
  <si>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</si>
  <si>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</si>
  <si>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</si>
  <si>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</si>
  <si>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</si>
  <si>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</si>
  <si>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</si>
  <si>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</si>
  <si>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</si>
  <si>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</si>
  <si>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</si>
  <si>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</si>
  <si>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</si>
  <si>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</si>
  <si>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</si>
  <si>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</si>
  <si>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</si>
  <si>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</si>
  <si>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</si>
  <si>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</si>
  <si>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</si>
  <si>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</si>
  <si>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</si>
  <si>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</si>
  <si>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</si>
  <si>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</si>
  <si>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</si>
  <si>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</si>
  <si>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</si>
  <si>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</si>
  <si>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</si>
  <si>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</si>
  <si>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</si>
  <si>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</si>
  <si>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</si>
  <si>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</si>
  <si>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</si>
  <si>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</si>
  <si>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</si>
  <si>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</si>
  <si>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</si>
  <si>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</si>
  <si>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</si>
  <si>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</si>
  <si>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</si>
  <si>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</si>
  <si>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</si>
  <si>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</si>
  <si>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</si>
  <si>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</si>
  <si>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</si>
  <si>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</si>
  <si>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</si>
  <si>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</si>
  <si>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</si>
  <si>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</si>
  <si>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</si>
  <si>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</si>
  <si>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</si>
  <si>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</si>
  <si>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</si>
  <si>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</si>
  <si>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</si>
  <si>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</si>
  <si>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</si>
  <si>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</si>
  <si>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</si>
  <si>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</si>
  <si>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</si>
  <si>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</si>
  <si>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</si>
  <si>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</si>
  <si>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</si>
  <si>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</si>
  <si>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</si>
  <si>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</si>
  <si>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</si>
  <si>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</si>
  <si>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</si>
  <si>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</si>
  <si>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</si>
  <si>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</si>
  <si>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</si>
  <si>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</si>
  <si>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</si>
  <si>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</si>
  <si>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</si>
  <si>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</si>
  <si>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</si>
  <si>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</si>
  <si>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</si>
  <si>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</si>
  <si>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</si>
  <si>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</si>
  <si>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</si>
  <si>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</si>
  <si>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</si>
  <si>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</si>
  <si>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</si>
  <si>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</si>
  <si>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</si>
  <si>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</si>
  <si>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</si>
  <si>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</si>
  <si>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</si>
  <si>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</si>
  <si>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</si>
  <si>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</si>
  <si>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</si>
  <si>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</si>
  <si>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</si>
  <si>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</si>
  <si>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</si>
  <si>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</si>
  <si>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</si>
  <si>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</si>
  <si>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</si>
  <si>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</si>
  <si>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</si>
  <si>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</si>
  <si>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</si>
  <si>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</si>
  <si>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</si>
  <si>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</si>
  <si>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</si>
  <si>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</si>
  <si>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</si>
  <si>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</si>
  <si>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</si>
  <si>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</si>
  <si>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</si>
  <si>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</si>
  <si>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</si>
  <si>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</si>
  <si>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</si>
  <si>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</si>
  <si>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</si>
  <si>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</si>
  <si>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</si>
  <si>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</si>
  <si>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</si>
  <si>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</si>
  <si>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</si>
  <si>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</si>
  <si>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</si>
  <si>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</si>
  <si>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</si>
  <si>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</si>
  <si>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</si>
  <si>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</si>
  <si>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</si>
  <si>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</si>
  <si>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</si>
  <si>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</si>
  <si>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</si>
  <si>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</si>
  <si>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</si>
  <si>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</si>
  <si>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</si>
  <si>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</si>
  <si>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</si>
  <si>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</si>
  <si>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</si>
  <si>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</si>
  <si>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</si>
  <si>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</si>
  <si>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</si>
  <si>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</si>
  <si>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</si>
  <si>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</si>
  <si>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</si>
  <si>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</si>
  <si>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</si>
  <si>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</si>
  <si>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</si>
  <si>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</si>
  <si>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</si>
  <si>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</si>
  <si>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</si>
  <si>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</si>
  <si>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</si>
  <si>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</si>
  <si>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</si>
  <si>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</si>
  <si>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</si>
  <si>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</si>
  <si>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</si>
  <si>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</si>
  <si>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</si>
  <si>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</si>
  <si>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</si>
  <si>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</si>
  <si>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</si>
  <si>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</si>
  <si>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</si>
  <si>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</si>
  <si>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</si>
  <si>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</si>
  <si>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</si>
  <si>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</si>
  <si>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</si>
  <si>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</si>
  <si>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</si>
  <si>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</si>
  <si>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</si>
  <si>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</si>
  <si>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</si>
  <si>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</si>
  <si>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</si>
  <si>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</si>
  <si>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</si>
  <si>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</si>
  <si>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</si>
  <si>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</si>
  <si>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</si>
  <si>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</si>
  <si>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</si>
  <si>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</si>
  <si>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</si>
  <si>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</si>
  <si>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</si>
  <si>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</si>
  <si>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</si>
  <si>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</si>
  <si>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</si>
  <si>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</si>
  <si>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</si>
  <si>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</si>
  <si>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</si>
  <si>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</si>
  <si>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</si>
  <si>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</si>
  <si>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</si>
  <si>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</si>
  <si>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</si>
  <si>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</si>
  <si>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</si>
  <si>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</si>
  <si>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</si>
  <si>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</si>
  <si>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</si>
  <si>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</si>
  <si>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</si>
  <si>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</si>
  <si>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</si>
  <si>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</si>
  <si>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</si>
  <si>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</si>
  <si>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</si>
  <si>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</si>
  <si>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</si>
  <si>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</si>
  <si>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</si>
  <si>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</si>
  <si>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</si>
  <si>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</si>
  <si>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</si>
  <si>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</si>
  <si>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</si>
  <si>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</si>
  <si>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</si>
  <si>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</si>
  <si>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</si>
  <si>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</si>
  <si>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</si>
  <si>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</si>
  <si>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</si>
  <si>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</si>
  <si>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</si>
  <si>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</si>
  <si>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</si>
  <si>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</si>
  <si>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</si>
  <si>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</si>
  <si>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</si>
  <si>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</si>
  <si>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</si>
  <si>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</si>
  <si>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</si>
  <si>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</si>
  <si>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</si>
  <si>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</si>
  <si>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</si>
  <si>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</si>
  <si>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</si>
  <si>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</si>
  <si>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</si>
  <si>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</si>
  <si>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</si>
  <si>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</si>
  <si>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</si>
  <si>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</si>
  <si>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</si>
  <si>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</si>
  <si>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</si>
  <si>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</si>
  <si>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</si>
  <si>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</si>
  <si>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</si>
  <si>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</si>
  <si>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</si>
  <si>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</si>
  <si>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</si>
  <si>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</si>
  <si>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</si>
  <si>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</si>
  <si>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</si>
  <si>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</si>
  <si>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</si>
  <si>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</si>
  <si>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</si>
  <si>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</si>
  <si>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</si>
  <si>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</si>
  <si>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</si>
  <si>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</si>
  <si>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</si>
  <si>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</si>
  <si>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</si>
  <si>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</si>
  <si>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</si>
  <si>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</si>
  <si>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</si>
  <si>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</si>
  <si>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</si>
  <si>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</si>
  <si>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</si>
  <si>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</si>
  <si>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</si>
  <si>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</si>
  <si>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</si>
  <si>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</si>
  <si>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</si>
  <si>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</si>
  <si>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</si>
  <si>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</si>
  <si>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</si>
  <si>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</si>
  <si>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</si>
  <si>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</si>
  <si>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</si>
  <si>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</si>
  <si>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</si>
  <si>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</si>
  <si>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</si>
  <si>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</si>
  <si>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</si>
  <si>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</si>
  <si>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</si>
  <si>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</si>
  <si>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</si>
  <si>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</si>
  <si>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</si>
  <si>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</si>
  <si>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</si>
  <si>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</si>
  <si>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</si>
  <si>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</si>
  <si>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</si>
  <si>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</si>
  <si>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</si>
  <si>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</si>
  <si>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</si>
  <si>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</si>
  <si>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</si>
  <si>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</si>
  <si>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</si>
  <si>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</si>
  <si>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</si>
  <si>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</si>
  <si>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</si>
  <si>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</si>
  <si>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</si>
  <si>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</si>
  <si>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</si>
  <si>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</si>
  <si>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</si>
  <si>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</si>
  <si>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</si>
  <si>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</si>
  <si>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</si>
  <si>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</si>
  <si>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</si>
  <si>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</si>
  <si>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</si>
  <si>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</si>
  <si>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</si>
  <si>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</si>
  <si>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</si>
  <si>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</si>
  <si>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</si>
  <si>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</si>
  <si>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</si>
  <si>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</si>
  <si>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</si>
  <si>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</si>
  <si>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</si>
  <si>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</si>
  <si>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</si>
  <si>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</si>
  <si>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</si>
  <si>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</si>
  <si>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</si>
  <si>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</si>
  <si>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</si>
  <si>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</si>
  <si>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</si>
  <si>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</si>
  <si>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</si>
  <si>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</si>
  <si>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</si>
  <si>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</si>
  <si>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</si>
  <si>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</si>
  <si>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</si>
  <si>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</si>
  <si>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</si>
  <si>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</si>
  <si>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</si>
  <si>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</si>
  <si>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</si>
  <si>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</si>
  <si>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</si>
  <si>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</si>
  <si>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</si>
  <si>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</si>
  <si>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</si>
  <si>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</si>
  <si>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</si>
  <si>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</si>
  <si>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</si>
  <si>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</si>
  <si>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</si>
  <si>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</si>
  <si>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</si>
  <si>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</si>
  <si>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</si>
  <si>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</si>
  <si>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</si>
  <si>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</si>
  <si>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</si>
  <si>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</si>
  <si>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</si>
  <si>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</si>
  <si>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</si>
  <si>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</si>
  <si>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</si>
  <si>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</si>
  <si>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</si>
  <si>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</si>
  <si>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</si>
  <si>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</si>
  <si>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</si>
  <si>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</si>
  <si>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</si>
  <si>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</si>
  <si>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</si>
  <si>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</si>
  <si>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</si>
  <si>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</si>
  <si>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</si>
  <si>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</si>
  <si>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</si>
  <si>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</si>
  <si>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</si>
  <si>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</si>
  <si>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</si>
  <si>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</si>
  <si>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</si>
  <si>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</si>
  <si>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</si>
  <si>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</si>
  <si>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</si>
  <si>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</si>
  <si>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</si>
  <si>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</si>
  <si>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</si>
  <si>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</si>
  <si>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</si>
  <si>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</si>
  <si>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</si>
  <si>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</si>
  <si>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</si>
  <si>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</si>
  <si>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</si>
  <si>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</si>
  <si>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</si>
  <si>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</si>
  <si>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</si>
  <si>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</si>
  <si>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</si>
  <si>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</si>
  <si>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</si>
  <si>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</si>
  <si>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</si>
  <si>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</si>
  <si>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</si>
  <si>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</si>
  <si>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</si>
  <si>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</si>
  <si>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</si>
  <si>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</si>
  <si>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</si>
  <si>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</si>
  <si>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</si>
  <si>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</si>
  <si>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</si>
  <si>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</si>
  <si>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</si>
  <si>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</si>
  <si>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</si>
  <si>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</si>
  <si>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</si>
  <si>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</si>
  <si>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</si>
  <si>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</si>
  <si>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</si>
  <si>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</si>
  <si>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</si>
  <si>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</si>
  <si>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</si>
  <si>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</si>
  <si>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</si>
  <si>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</si>
  <si>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</si>
  <si>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</si>
  <si>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</si>
  <si>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</si>
  <si>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</si>
  <si>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</si>
  <si>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</si>
  <si>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</si>
  <si>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</si>
  <si>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</si>
  <si>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</si>
  <si>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</si>
  <si>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</si>
  <si>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</si>
  <si>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</si>
  <si>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</si>
  <si>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</si>
  <si>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</si>
  <si>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</si>
  <si>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</si>
  <si>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</si>
  <si>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</si>
  <si>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</si>
  <si>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</si>
  <si>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</si>
  <si>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</si>
  <si>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</si>
  <si>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</si>
  <si>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</si>
  <si>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</si>
  <si>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</si>
  <si>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</si>
  <si>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</si>
  <si>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</si>
  <si>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</si>
  <si>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</si>
  <si>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</si>
  <si>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</si>
  <si>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</si>
  <si>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</si>
  <si>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</si>
  <si>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</si>
  <si>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</si>
  <si>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</si>
  <si>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</si>
  <si>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</si>
  <si>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</si>
  <si>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</si>
  <si>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</si>
  <si>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</si>
  <si>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</si>
  <si>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</si>
  <si>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</si>
  <si>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</si>
  <si>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</si>
  <si>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</si>
  <si>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</si>
  <si>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</si>
  <si>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</si>
  <si>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</si>
  <si>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</si>
  <si>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</si>
  <si>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</si>
  <si>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</si>
  <si>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</si>
  <si>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</si>
  <si>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</si>
  <si>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</si>
  <si>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</si>
  <si>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</si>
  <si>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</si>
  <si>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</si>
  <si>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</si>
  <si>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</si>
  <si>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</si>
  <si>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</si>
  <si>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</si>
  <si>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</si>
  <si>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</si>
  <si>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</si>
  <si>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</si>
  <si>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</si>
  <si>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</si>
  <si>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</si>
  <si>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</si>
  <si>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</si>
  <si>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</si>
  <si>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</si>
  <si>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</si>
  <si>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</si>
  <si>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</si>
  <si>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</si>
  <si>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</si>
  <si>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</si>
  <si>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</si>
  <si>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</si>
  <si>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</si>
  <si>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</si>
  <si>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</si>
  <si>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</si>
  <si>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</si>
  <si>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</si>
  <si>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</si>
  <si>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</si>
  <si>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</si>
  <si>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</si>
  <si>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</si>
  <si>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</si>
  <si>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</si>
  <si>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</si>
  <si>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</si>
  <si>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</si>
  <si>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</si>
  <si>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</si>
  <si>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</si>
  <si>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</si>
  <si>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</si>
  <si>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</si>
  <si>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</si>
  <si>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</si>
  <si>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</si>
  <si>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</si>
  <si>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</si>
  <si>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</si>
  <si>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</si>
  <si>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</si>
  <si>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</si>
  <si>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</si>
  <si>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</si>
  <si>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</si>
  <si>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</si>
  <si>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</si>
  <si>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</si>
  <si>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</si>
  <si>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</si>
  <si>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</si>
  <si>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</si>
  <si>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</si>
  <si>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</si>
  <si>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</si>
  <si>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</si>
  <si>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</si>
  <si>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</si>
  <si>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</si>
  <si>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</si>
  <si>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</si>
  <si>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</si>
  <si>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</si>
  <si>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</si>
  <si>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</si>
  <si>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</si>
  <si>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</si>
  <si>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</si>
  <si>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</si>
  <si>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</si>
  <si>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</si>
  <si>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</si>
  <si>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</si>
  <si>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</si>
  <si>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</si>
  <si>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</si>
  <si>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</si>
  <si>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</si>
  <si>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</si>
  <si>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</si>
  <si>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</si>
  <si>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</si>
  <si>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</si>
  <si>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</si>
  <si>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</si>
  <si>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</si>
  <si>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</si>
  <si>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</si>
  <si>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</si>
  <si>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</si>
  <si>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</si>
  <si>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</si>
  <si>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</si>
  <si>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</si>
  <si>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</si>
  <si>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</si>
  <si>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</si>
  <si>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</si>
  <si>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</si>
  <si>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</si>
  <si>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</si>
  <si>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</si>
  <si>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</si>
  <si>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</si>
  <si>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</si>
  <si>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</si>
  <si>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</si>
  <si>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</si>
  <si>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</si>
  <si>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</si>
  <si>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</si>
  <si>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</si>
  <si>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</si>
  <si>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</si>
  <si>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</si>
  <si>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</si>
  <si>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</si>
  <si>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</si>
  <si>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</si>
  <si>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</si>
  <si>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</si>
  <si>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</si>
  <si>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</si>
  <si>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</si>
  <si>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</si>
  <si>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</si>
  <si>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</si>
  <si>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</si>
  <si>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</si>
  <si>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</si>
  <si>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</si>
  <si>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</si>
  <si>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</si>
  <si>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</si>
  <si>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</si>
  <si>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</si>
  <si>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</si>
  <si>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</si>
  <si>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</si>
  <si>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</si>
  <si>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</si>
  <si>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</si>
  <si>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</si>
  <si>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</si>
  <si>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</si>
  <si>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</si>
  <si>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</si>
  <si>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</si>
  <si>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</si>
  <si>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</si>
  <si>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</si>
  <si>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</si>
  <si>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</si>
  <si>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</si>
  <si>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</si>
  <si>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</si>
  <si>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</si>
  <si>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</si>
  <si>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</si>
  <si>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</si>
  <si>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</si>
  <si>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</si>
  <si>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</si>
  <si>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</si>
  <si>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</si>
  <si>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</si>
  <si>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</si>
  <si>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</si>
  <si>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</si>
  <si>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</si>
  <si>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</si>
  <si>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</si>
  <si>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</si>
  <si>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</si>
  <si>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</si>
  <si>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</si>
  <si>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</si>
  <si>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</si>
  <si>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</si>
  <si>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</si>
  <si>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</si>
  <si>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</si>
  <si>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</si>
  <si>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</si>
  <si>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</si>
  <si>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</si>
  <si>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</si>
  <si>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</si>
  <si>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</si>
  <si>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</si>
  <si>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</si>
  <si>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</si>
  <si>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</si>
  <si>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</si>
  <si>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</si>
  <si>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</si>
  <si>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</si>
  <si>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</si>
  <si>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</si>
  <si>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</si>
  <si>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</si>
  <si>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</si>
  <si>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</si>
  <si>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</si>
  <si>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</si>
  <si>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</si>
  <si>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</si>
  <si>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</si>
  <si>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</si>
  <si>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</si>
  <si>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</si>
  <si>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</si>
  <si>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</si>
  <si>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</si>
  <si>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</si>
  <si>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</si>
  <si>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</si>
  <si>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</si>
  <si>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</si>
  <si>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</si>
  <si>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</si>
  <si>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</si>
  <si>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</si>
  <si>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</si>
  <si>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</si>
  <si>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</si>
  <si>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</si>
  <si>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</si>
  <si>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</si>
  <si>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</si>
  <si>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</si>
  <si>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</si>
  <si>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</si>
  <si>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</si>
  <si>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</si>
  <si>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</si>
  <si>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</si>
  <si>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</si>
  <si>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</si>
  <si>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</si>
  <si>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</si>
  <si>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</si>
  <si>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</si>
  <si>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</si>
  <si>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</si>
  <si>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</si>
  <si>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</si>
  <si>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</si>
  <si>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</si>
  <si>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</si>
  <si>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</si>
  <si>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</si>
  <si>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</si>
  <si>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</si>
  <si>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</si>
  <si>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</si>
  <si>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</si>
  <si>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</si>
  <si>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</si>
  <si>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</si>
  <si>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</si>
  <si>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</si>
  <si>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</si>
  <si>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</si>
  <si>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</si>
  <si>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</si>
  <si>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</si>
  <si>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</si>
  <si>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</si>
  <si>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</si>
  <si>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</si>
  <si>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</si>
  <si>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</si>
  <si>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</si>
  <si>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</si>
  <si>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</si>
  <si>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</si>
  <si>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</si>
  <si>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</si>
  <si>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</si>
  <si>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</si>
  <si>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</si>
  <si>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</si>
  <si>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</si>
  <si>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</si>
  <si>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</si>
  <si>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</si>
  <si>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</si>
  <si>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</si>
  <si>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</si>
  <si>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</si>
  <si>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</si>
  <si>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</si>
  <si>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</si>
  <si>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</si>
  <si>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</si>
  <si>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</si>
  <si>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</si>
  <si>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</si>
  <si>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</si>
  <si>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</si>
  <si>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</si>
  <si>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</si>
  <si>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</si>
  <si>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</si>
  <si>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</si>
  <si>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</si>
  <si>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</si>
  <si>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</si>
  <si>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</si>
  <si>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</si>
  <si>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</si>
  <si>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</si>
  <si>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</si>
  <si>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</si>
  <si>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</si>
  <si>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</si>
  <si>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</si>
  <si>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</si>
  <si>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</si>
  <si>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</si>
  <si>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</si>
  <si>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</si>
  <si>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</si>
  <si>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</si>
  <si>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</si>
  <si>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</si>
  <si>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</si>
  <si>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</si>
  <si>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</si>
  <si>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</si>
  <si>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</si>
  <si>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</si>
  <si>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</si>
  <si>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</si>
  <si>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</si>
  <si>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</si>
  <si>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</si>
  <si>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</si>
  <si>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</si>
  <si>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</si>
  <si>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</si>
  <si>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</si>
  <si>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</si>
  <si>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</si>
  <si>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</si>
  <si>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</si>
  <si>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</si>
  <si>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</si>
  <si>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</si>
  <si>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</si>
  <si>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</si>
  <si>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</si>
  <si>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</si>
  <si>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</si>
  <si>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</si>
  <si>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</si>
  <si>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</si>
  <si>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</si>
  <si>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</si>
  <si>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</si>
  <si>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</si>
  <si>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</si>
  <si>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</si>
  <si>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</si>
  <si>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</si>
  <si>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</si>
  <si>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</si>
  <si>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</si>
  <si>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</si>
  <si>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</si>
  <si>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</si>
  <si>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</si>
  <si>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</si>
  <si>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</si>
  <si>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</si>
  <si>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</si>
  <si>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</si>
  <si>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</si>
  <si>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</si>
  <si>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</si>
  <si>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</si>
  <si>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</si>
  <si>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</si>
  <si>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</si>
  <si>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</si>
  <si>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</si>
  <si>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</si>
  <si>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</si>
  <si>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</si>
  <si>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</si>
  <si>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</si>
  <si>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</si>
  <si>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</si>
  <si>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</si>
  <si>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</si>
  <si>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</si>
  <si>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</si>
  <si>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</si>
  <si>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</si>
  <si>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</si>
  <si>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</si>
  <si>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</si>
  <si>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</si>
  <si>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</si>
  <si>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</si>
  <si>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</si>
  <si>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</si>
  <si>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</si>
  <si>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</si>
  <si>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</si>
  <si>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</si>
  <si>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</si>
  <si>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</si>
  <si>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</si>
  <si>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</si>
  <si>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</si>
  <si>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</si>
  <si>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</si>
  <si>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</si>
  <si>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</si>
  <si>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</si>
  <si>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</si>
  <si>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</si>
  <si>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</si>
  <si>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</si>
  <si>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</si>
  <si>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</si>
  <si>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</si>
  <si>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</si>
  <si>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</si>
  <si>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</si>
  <si>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</si>
  <si>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</si>
  <si>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</si>
  <si>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</si>
  <si>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</si>
  <si>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</si>
  <si>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</si>
  <si>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</si>
  <si>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</si>
  <si>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</si>
  <si>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</si>
  <si>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</si>
  <si>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</si>
  <si>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</si>
  <si>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</si>
  <si>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</si>
  <si>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</si>
  <si>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</si>
  <si>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</si>
  <si>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</si>
  <si>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</si>
  <si>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</si>
  <si>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</si>
  <si>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</si>
  <si>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</si>
  <si>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</si>
  <si>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</si>
  <si>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</si>
  <si>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</si>
  <si>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</si>
  <si>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</si>
  <si>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</si>
  <si>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</si>
  <si>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</si>
  <si>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</si>
  <si>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</si>
  <si>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</si>
  <si>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</si>
  <si>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</si>
  <si>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</si>
  <si>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</si>
  <si>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</si>
  <si>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</si>
  <si>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</si>
  <si>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</si>
  <si>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</si>
  <si>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</si>
  <si>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</si>
  <si>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</si>
  <si>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</si>
  <si>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</si>
  <si>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</si>
  <si>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</si>
  <si>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</si>
  <si>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</si>
  <si>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</si>
  <si>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</si>
  <si>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</si>
  <si>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</si>
  <si>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</si>
  <si>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</si>
  <si>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</si>
  <si>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</si>
  <si>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</si>
  <si>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</si>
  <si>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</si>
  <si>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</si>
  <si>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</si>
  <si>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</si>
  <si>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</si>
  <si>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</si>
  <si>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</si>
  <si>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</si>
  <si>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</si>
  <si>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</si>
  <si>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</si>
  <si>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</si>
  <si>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</si>
  <si>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</si>
  <si>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</si>
  <si>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</si>
  <si>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</si>
  <si>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</si>
  <si>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</si>
  <si>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</si>
  <si>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</si>
  <si>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</si>
  <si>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</si>
  <si>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</si>
  <si>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</si>
  <si>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</si>
  <si>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</si>
  <si>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</si>
  <si>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</si>
  <si>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</si>
  <si>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</si>
  <si>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</si>
  <si>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</si>
  <si>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</si>
  <si>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</si>
  <si>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</si>
  <si>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</si>
  <si>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</si>
  <si>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</si>
  <si>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</si>
  <si>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</si>
  <si>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</si>
  <si>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</si>
  <si>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</si>
  <si>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</si>
  <si>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</si>
  <si>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</si>
  <si>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</si>
  <si>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</si>
  <si>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</si>
  <si>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</si>
  <si>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</si>
  <si>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</si>
  <si>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</si>
  <si>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</si>
  <si>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</si>
  <si>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</si>
  <si>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</si>
  <si>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</si>
  <si>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</si>
  <si>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</si>
  <si>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</si>
  <si>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</si>
  <si>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</si>
  <si>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</si>
  <si>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</si>
  <si>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</si>
  <si>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</si>
  <si>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</si>
  <si>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</si>
  <si>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</si>
  <si>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</si>
  <si>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</si>
  <si>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</si>
  <si>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</si>
  <si>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</si>
  <si>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</si>
  <si>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</si>
  <si>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</si>
  <si>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</si>
  <si>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</si>
  <si>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</si>
  <si>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</si>
  <si>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</si>
  <si>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</si>
  <si>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</si>
  <si>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</si>
  <si>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</si>
  <si>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</si>
  <si>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</si>
  <si>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</si>
  <si>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</si>
  <si>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</si>
  <si>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</si>
  <si>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</si>
  <si>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</si>
  <si>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</si>
  <si>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</si>
  <si>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</si>
  <si>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</si>
  <si>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</si>
  <si>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</si>
  <si>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</si>
  <si>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</si>
  <si>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</si>
  <si>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</si>
  <si>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</si>
  <si>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</si>
  <si>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</si>
  <si>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</si>
  <si>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</si>
  <si>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</si>
  <si>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</si>
  <si>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</si>
  <si>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</si>
  <si>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</si>
  <si>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</si>
  <si>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</si>
  <si>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</si>
  <si>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</si>
  <si>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</si>
  <si>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</si>
  <si>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</si>
  <si>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</si>
  <si>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</si>
  <si>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</si>
  <si>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</si>
  <si>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</si>
  <si>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</si>
  <si>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</si>
  <si>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</si>
  <si>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</si>
  <si>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</si>
  <si>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</si>
  <si>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</si>
  <si>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</si>
  <si>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</si>
  <si>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</si>
  <si>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</si>
  <si>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</si>
  <si>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</si>
  <si>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</si>
  <si>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</si>
  <si>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</si>
  <si>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</si>
  <si>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</si>
  <si>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</si>
  <si>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</si>
  <si>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</si>
  <si>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</si>
  <si>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</si>
  <si>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</si>
  <si>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</si>
  <si>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</si>
  <si>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</si>
  <si>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</si>
  <si>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</si>
  <si>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</si>
  <si>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</si>
  <si>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</si>
  <si>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</si>
  <si>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</si>
  <si>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</si>
  <si>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</si>
  <si>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</si>
  <si>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</si>
  <si>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</si>
  <si>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</si>
  <si>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</si>
  <si>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</si>
  <si>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</si>
  <si>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</si>
  <si>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</si>
  <si>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</si>
  <si>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</si>
  <si>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</si>
  <si>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</si>
  <si>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</si>
  <si>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</si>
  <si>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</si>
  <si>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</si>
  <si>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</si>
  <si>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</si>
  <si>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</si>
  <si>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</si>
  <si>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</si>
  <si>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</si>
  <si>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</si>
  <si>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</si>
  <si>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</si>
  <si>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</si>
  <si>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</si>
  <si>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</si>
  <si>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</si>
  <si>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</si>
  <si>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</si>
  <si>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</si>
  <si>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</si>
  <si>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</si>
  <si>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</si>
  <si>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</si>
  <si>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</si>
  <si>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</si>
  <si>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</si>
  <si>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</si>
  <si>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</si>
  <si>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</si>
  <si>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</si>
  <si>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</si>
  <si>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</si>
  <si>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</si>
  <si>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</si>
  <si>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</si>
  <si>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</si>
  <si>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</si>
  <si>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</si>
  <si>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</si>
  <si>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</si>
  <si>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</si>
  <si>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</si>
  <si>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</si>
  <si>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</si>
  <si>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</si>
  <si>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</si>
  <si>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</si>
  <si>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</si>
  <si>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</si>
  <si>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</si>
  <si>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</si>
  <si>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</si>
  <si>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</si>
  <si>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</si>
  <si>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</si>
  <si>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</si>
  <si>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</si>
  <si>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</si>
  <si>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</si>
  <si>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</si>
  <si>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</si>
  <si>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</si>
  <si>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</si>
  <si>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</si>
  <si>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</si>
  <si>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</si>
  <si>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</si>
  <si>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</si>
  <si>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</si>
  <si>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</si>
  <si>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</si>
  <si>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</si>
  <si>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</si>
  <si>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</si>
  <si>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</si>
  <si>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</si>
  <si>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</si>
  <si>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</si>
  <si>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</si>
  <si>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</si>
  <si>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</si>
  <si>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</si>
  <si>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</si>
  <si>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</si>
  <si>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</si>
  <si>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</si>
  <si>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</si>
  <si>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</si>
  <si>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</si>
  <si>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</si>
  <si>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</si>
  <si>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</si>
  <si>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</si>
  <si>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</si>
  <si>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</si>
  <si>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</si>
  <si>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</si>
  <si>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</si>
  <si>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</si>
  <si>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</si>
  <si>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</si>
  <si>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</si>
  <si>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</si>
  <si>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</si>
  <si>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</si>
  <si>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</si>
  <si>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</si>
  <si>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</si>
  <si>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</si>
  <si>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</si>
  <si>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</si>
  <si>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</si>
  <si>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</si>
  <si>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</si>
  <si>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</si>
  <si>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</si>
  <si>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</si>
  <si>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</si>
  <si>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</si>
  <si>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</si>
  <si>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</si>
  <si>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</si>
  <si>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</si>
  <si>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</si>
  <si>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</si>
  <si>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</si>
  <si>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</si>
  <si>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</si>
  <si>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</si>
  <si>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</si>
  <si>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</si>
  <si>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</si>
  <si>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</si>
  <si>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</si>
  <si>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</si>
  <si>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</si>
  <si>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</si>
  <si>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</si>
  <si>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</si>
  <si>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</si>
  <si>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</si>
  <si>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</si>
  <si>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</si>
  <si>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</si>
  <si>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</si>
  <si>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</si>
  <si>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</si>
  <si>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</si>
  <si>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</si>
  <si>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</si>
  <si>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</si>
  <si>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</si>
  <si>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</si>
  <si>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</si>
  <si>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</si>
  <si>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</si>
  <si>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</si>
  <si>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</si>
  <si>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</si>
  <si>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</si>
  <si>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</si>
  <si>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</si>
  <si>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</si>
  <si>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</si>
  <si>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</si>
  <si>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</si>
  <si>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</si>
  <si>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</si>
  <si>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</si>
  <si>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</si>
  <si>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</si>
  <si>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</si>
  <si>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</si>
  <si>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</si>
  <si>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</si>
  <si>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</si>
  <si>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</si>
  <si>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</si>
  <si>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</si>
  <si>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</si>
  <si>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</si>
  <si>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</si>
  <si>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</si>
  <si>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</si>
  <si>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</si>
  <si>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</si>
  <si>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</si>
  <si>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</si>
  <si>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</si>
  <si>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</si>
  <si>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</si>
  <si>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</si>
  <si>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</si>
  <si>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</si>
  <si>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</si>
  <si>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</si>
  <si>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</si>
  <si>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</si>
  <si>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</si>
  <si>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</si>
  <si>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</si>
  <si>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</si>
  <si>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</si>
  <si>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</si>
  <si>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</si>
  <si>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</si>
  <si>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</si>
  <si>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</si>
  <si>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</si>
  <si>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</si>
  <si>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</si>
  <si>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</si>
  <si>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</si>
  <si>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</si>
  <si>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</si>
  <si>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</si>
  <si>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</si>
  <si>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</si>
  <si>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</si>
  <si>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</si>
  <si>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</si>
  <si>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</si>
  <si>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</si>
  <si>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</si>
  <si>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</si>
  <si>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</si>
  <si>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</si>
  <si>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</si>
  <si>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</si>
  <si>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</si>
  <si>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</si>
  <si>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</si>
  <si>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</si>
  <si>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</si>
  <si>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</si>
  <si>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</si>
  <si>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</si>
  <si>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</si>
  <si>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</si>
  <si>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</si>
  <si>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</si>
  <si>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</si>
  <si>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</si>
  <si>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</si>
  <si>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</si>
  <si>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</si>
  <si>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</si>
  <si>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</si>
  <si>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</si>
  <si>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</si>
  <si>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</si>
  <si>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</si>
  <si>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</si>
  <si>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</si>
  <si>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</si>
  <si>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</si>
  <si>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</si>
  <si>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</si>
  <si>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</si>
  <si>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</si>
  <si>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</si>
  <si>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</si>
  <si>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</si>
  <si>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</si>
  <si>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</si>
  <si>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</si>
  <si>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</si>
  <si>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</si>
  <si>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</si>
  <si>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</si>
  <si>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</si>
  <si>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</si>
  <si>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</si>
  <si>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</si>
  <si>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</si>
  <si>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</si>
  <si>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</si>
  <si>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</si>
  <si>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</si>
  <si>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</si>
  <si>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</si>
  <si>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</si>
  <si>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</si>
  <si>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</si>
  <si>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</si>
  <si>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</si>
  <si>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</si>
  <si>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</si>
  <si>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</si>
  <si>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</si>
  <si>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</si>
  <si>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</si>
  <si>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</si>
  <si>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</si>
  <si>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</si>
  <si>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</si>
  <si>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</si>
  <si>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</si>
  <si>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</si>
  <si>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</si>
  <si>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</si>
  <si>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</si>
  <si>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</si>
  <si>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</si>
  <si>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</si>
  <si>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</si>
  <si>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</si>
  <si>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</si>
  <si>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</si>
  <si>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</si>
  <si>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</si>
  <si>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</si>
  <si>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</si>
  <si>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</si>
  <si>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</si>
  <si>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</si>
  <si>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</si>
  <si>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</si>
  <si>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</si>
  <si>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</si>
  <si>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</si>
  <si>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</si>
  <si>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</si>
  <si>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</si>
  <si>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</si>
  <si>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</si>
  <si>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</si>
  <si>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</si>
  <si>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</si>
  <si>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</si>
  <si>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</si>
  <si>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</si>
  <si>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</si>
  <si>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</si>
  <si>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</si>
  <si>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</si>
  <si>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</si>
  <si>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</si>
  <si>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</si>
  <si>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</si>
  <si>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</si>
  <si>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</si>
  <si>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</si>
  <si>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</si>
  <si>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</si>
  <si>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</si>
  <si>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</si>
  <si>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</si>
  <si>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</si>
  <si>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</si>
  <si>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</si>
  <si>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</si>
  <si>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</si>
  <si>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</si>
  <si>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</si>
  <si>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</si>
  <si>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</si>
  <si>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</si>
  <si>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</si>
  <si>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</si>
  <si>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</si>
  <si>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</si>
  <si>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</si>
  <si>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</si>
  <si>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</si>
  <si>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</si>
  <si>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</si>
  <si>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</si>
  <si>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</si>
  <si>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</si>
  <si>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</si>
  <si>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</si>
  <si>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</si>
  <si>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</si>
  <si>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</si>
  <si>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</si>
  <si>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</si>
  <si>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</si>
  <si>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</si>
  <si>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</si>
  <si>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</si>
  <si>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</si>
  <si>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</si>
  <si>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</si>
  <si>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</si>
  <si>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</si>
  <si>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</si>
  <si>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</si>
  <si>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</si>
  <si>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</si>
  <si>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</si>
  <si>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</si>
  <si>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</si>
  <si>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</si>
  <si>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</si>
  <si>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</si>
  <si>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</si>
  <si>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</si>
  <si>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</si>
  <si>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</si>
  <si>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</si>
  <si>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</si>
  <si>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</si>
  <si>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</si>
  <si>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</si>
  <si>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</si>
  <si>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</si>
  <si>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</si>
  <si>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</si>
  <si>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</si>
  <si>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</si>
  <si>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</si>
  <si>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</si>
  <si>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</si>
  <si>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</si>
  <si>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</si>
  <si>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</si>
  <si>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</si>
  <si>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</si>
  <si>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</si>
  <si>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</si>
  <si>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</si>
  <si>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</si>
  <si>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</si>
  <si>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</si>
  <si>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</si>
  <si>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</si>
  <si>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</si>
  <si>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</si>
  <si>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</si>
  <si>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</si>
  <si>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</si>
  <si>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</si>
  <si>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</si>
  <si>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</si>
  <si>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</si>
  <si>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</si>
  <si>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</si>
  <si>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</si>
  <si>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</si>
  <si>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</si>
  <si>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</si>
  <si>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</si>
  <si>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</si>
  <si>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</si>
  <si>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</si>
  <si>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</si>
  <si>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</si>
  <si>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</si>
  <si>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</si>
  <si>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</si>
  <si>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</si>
  <si>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</si>
  <si>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</si>
  <si>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</si>
  <si>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</si>
  <si>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</si>
  <si>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</si>
  <si>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</si>
  <si>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</si>
  <si>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</si>
  <si>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</si>
  <si>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</si>
  <si>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</si>
  <si>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</si>
  <si>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</si>
  <si>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</si>
  <si>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</si>
  <si>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</si>
  <si>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</si>
  <si>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</si>
  <si>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</si>
  <si>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</si>
  <si>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</si>
  <si>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</si>
  <si>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</si>
  <si>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</si>
  <si>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</si>
  <si>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</si>
  <si>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</si>
  <si>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</si>
  <si>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</si>
  <si>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</si>
  <si>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</si>
  <si>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</si>
  <si>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</si>
  <si>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</si>
  <si>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</si>
  <si>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</si>
  <si>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</si>
  <si>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</si>
  <si>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</si>
  <si>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</si>
  <si>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</si>
  <si>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</si>
  <si>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</si>
  <si>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</si>
  <si>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</si>
  <si>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</si>
  <si>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</si>
  <si>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</si>
  <si>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</si>
  <si>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</si>
  <si>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</si>
  <si>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</si>
  <si>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</si>
  <si>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</si>
  <si>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</si>
  <si>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</si>
  <si>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</si>
  <si>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</si>
  <si>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</si>
  <si>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</si>
  <si>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</si>
  <si>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</si>
  <si>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</si>
  <si>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</si>
  <si>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</si>
  <si>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</si>
  <si>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</si>
  <si>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</si>
  <si>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</si>
  <si>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</si>
  <si>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</si>
  <si>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</si>
  <si>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</si>
  <si>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</si>
  <si>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</si>
  <si>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</si>
  <si>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</si>
  <si>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</si>
  <si>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</si>
  <si>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</si>
  <si>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</si>
  <si>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</si>
  <si>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</si>
  <si>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</si>
  <si>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</si>
  <si>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</si>
  <si>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</si>
  <si>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</si>
  <si>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</si>
  <si>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</si>
  <si>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</si>
  <si>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</si>
  <si>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</si>
  <si>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</si>
  <si>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</si>
  <si>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</si>
  <si>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</si>
  <si>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</si>
  <si>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</si>
  <si>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</si>
  <si>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</si>
  <si>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</si>
  <si>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</si>
  <si>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</si>
  <si>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</si>
  <si>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</si>
  <si>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</si>
  <si>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</si>
  <si>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</si>
  <si>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</si>
  <si>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</si>
  <si>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</si>
  <si>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</si>
  <si>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</si>
  <si>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</si>
  <si>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</si>
  <si>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</si>
  <si>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</si>
  <si>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</si>
  <si>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</si>
  <si>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</si>
  <si>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</si>
  <si>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</si>
  <si>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</si>
  <si>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</si>
  <si>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</si>
  <si>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</si>
  <si>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</si>
  <si>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</si>
  <si>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</si>
  <si>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</si>
  <si>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</si>
  <si>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</si>
  <si>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</si>
  <si>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</si>
  <si>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</si>
  <si>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</si>
  <si>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</si>
  <si>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</si>
  <si>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</si>
  <si>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</si>
  <si>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</si>
  <si>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</si>
  <si>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</si>
  <si>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</si>
  <si>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</si>
  <si>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</si>
  <si>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</si>
  <si>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</si>
  <si>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</si>
  <si>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</si>
  <si>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</si>
  <si>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</si>
  <si>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</si>
  <si>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</si>
  <si>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</si>
  <si>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</si>
  <si>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</si>
  <si>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</si>
  <si>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</si>
  <si>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</si>
  <si>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</si>
  <si>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</si>
  <si>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</si>
  <si>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</si>
  <si>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</si>
  <si>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</si>
  <si>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</si>
  <si>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</si>
  <si>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</si>
  <si>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</si>
  <si>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</si>
  <si>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</si>
  <si>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</si>
  <si>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</si>
  <si>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</si>
  <si>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</si>
  <si>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</si>
  <si>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</si>
  <si>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</si>
  <si>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</si>
  <si>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</si>
  <si>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</si>
  <si>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</si>
  <si>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</si>
  <si>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</si>
  <si>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</si>
  <si>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</si>
  <si>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</si>
  <si>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</si>
  <si>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</si>
  <si>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</si>
  <si>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</si>
  <si>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</si>
  <si>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</si>
  <si>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</si>
  <si>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</si>
  <si>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</si>
  <si>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</si>
  <si>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</si>
  <si>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</si>
  <si>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</si>
  <si>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</si>
  <si>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</si>
  <si>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</si>
  <si>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</si>
  <si>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</si>
  <si>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</si>
  <si>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</si>
  <si>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</si>
  <si>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</si>
  <si>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</si>
  <si>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</si>
  <si>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</si>
  <si>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</si>
  <si>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</si>
  <si>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</si>
  <si>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</si>
  <si>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</si>
  <si>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</si>
  <si>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</si>
  <si>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</si>
  <si>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</si>
  <si>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</si>
  <si>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</si>
  <si>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</si>
  <si>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</si>
  <si>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</si>
  <si>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</si>
  <si>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</si>
  <si>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</si>
  <si>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</si>
  <si>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</si>
  <si>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</si>
  <si>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</si>
  <si>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</si>
  <si>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</si>
  <si>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</si>
  <si>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</si>
  <si>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</si>
  <si>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</si>
  <si>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</si>
  <si>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</si>
  <si>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</si>
  <si>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</si>
  <si>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</si>
  <si>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</si>
  <si>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</si>
  <si>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</si>
  <si>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</si>
  <si>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</si>
  <si>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</si>
  <si>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</si>
  <si>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</si>
  <si>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</si>
  <si>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</si>
  <si>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</si>
  <si>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</si>
  <si>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</si>
  <si>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</si>
  <si>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</si>
  <si>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</si>
  <si>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</si>
  <si>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</si>
  <si>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</si>
  <si>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</si>
  <si>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</si>
  <si>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</si>
  <si>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</si>
  <si>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</si>
  <si>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</si>
  <si>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</si>
  <si>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</si>
  <si>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</si>
  <si>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</si>
  <si>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</si>
  <si>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</si>
  <si>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</si>
  <si>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</si>
  <si>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</si>
  <si>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</si>
  <si>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</si>
  <si>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</si>
  <si>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</si>
  <si>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</si>
  <si>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</si>
  <si>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</si>
  <si>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</si>
  <si>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</si>
  <si>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</si>
  <si>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</si>
  <si>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</si>
  <si>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</si>
  <si>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</si>
  <si>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</si>
  <si>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</si>
  <si>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</si>
  <si>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</si>
  <si>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</si>
  <si>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</si>
  <si>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</si>
  <si>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</si>
  <si>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</si>
  <si>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</si>
  <si>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</si>
  <si>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</si>
  <si>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</si>
  <si>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</si>
  <si>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</si>
  <si>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</si>
  <si>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</si>
  <si>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</si>
  <si>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</si>
  <si>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</si>
  <si>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</si>
  <si>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</si>
  <si>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</si>
  <si>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</si>
  <si>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</si>
  <si>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</si>
  <si>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</si>
  <si>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</si>
  <si>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</si>
  <si>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</si>
  <si>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</si>
  <si>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</si>
  <si>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</si>
  <si>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</si>
  <si>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</si>
  <si>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</si>
  <si>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</si>
  <si>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</si>
  <si>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</si>
  <si>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</si>
  <si>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</si>
  <si>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</si>
  <si>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</si>
  <si>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</si>
  <si>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</si>
  <si>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</si>
  <si>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</si>
  <si>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</si>
  <si>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</si>
  <si>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</si>
  <si>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</si>
  <si>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</si>
  <si>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</si>
  <si>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</si>
  <si>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</si>
  <si>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</si>
  <si>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</si>
  <si>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</si>
  <si>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</si>
  <si>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</si>
  <si>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</si>
  <si>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</si>
  <si>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</si>
  <si>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</si>
  <si>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</si>
  <si>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</si>
  <si>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</si>
  <si>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</si>
  <si>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</si>
  <si>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</si>
  <si>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</si>
  <si>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</si>
  <si>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</si>
  <si>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</si>
  <si>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</si>
  <si>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</si>
  <si>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</si>
  <si>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</si>
  <si>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</si>
  <si>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</si>
  <si>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</si>
  <si>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</si>
  <si>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</si>
  <si>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</si>
  <si>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</si>
  <si>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</si>
  <si>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</si>
  <si>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</si>
  <si>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</si>
  <si>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</si>
  <si>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</si>
  <si>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</si>
  <si>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</si>
  <si>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</si>
  <si>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</si>
  <si>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</si>
  <si>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</si>
  <si>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</si>
  <si>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</si>
  <si>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</si>
  <si>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</si>
  <si>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</si>
  <si>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</si>
  <si>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</si>
  <si>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</si>
  <si>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</si>
  <si>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</si>
  <si>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</si>
  <si>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</si>
  <si>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</si>
  <si>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</si>
  <si>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</si>
  <si>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</si>
  <si>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</si>
  <si>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</si>
  <si>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</si>
  <si>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</si>
  <si>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</si>
  <si>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</si>
  <si>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</si>
  <si>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</si>
  <si>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</si>
  <si>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</si>
  <si>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</si>
  <si>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</si>
  <si>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</si>
  <si>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</si>
  <si>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</si>
  <si>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</si>
  <si>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</si>
  <si>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</si>
  <si>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</si>
  <si>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</si>
  <si>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</si>
  <si>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</si>
  <si>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</si>
  <si>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</si>
  <si>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</si>
  <si>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</si>
  <si>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</si>
  <si>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</si>
  <si>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</si>
  <si>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</si>
  <si>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</si>
  <si>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</si>
  <si>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</si>
  <si>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</si>
  <si>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</si>
  <si>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</si>
  <si>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</si>
  <si>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</si>
  <si>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</si>
  <si>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</si>
  <si>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</si>
  <si>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</si>
  <si>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</si>
  <si>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</si>
  <si>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</si>
  <si>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</si>
  <si>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</si>
  <si>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</si>
  <si>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</si>
  <si>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</si>
  <si>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</si>
  <si>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</si>
  <si>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</si>
  <si>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</si>
  <si>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</si>
  <si>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</si>
  <si>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</si>
  <si>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</si>
  <si>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</si>
  <si>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</si>
  <si>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</si>
  <si>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</si>
  <si>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</si>
  <si>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</si>
  <si>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</si>
  <si>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</si>
  <si>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</si>
  <si>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</si>
  <si>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</si>
  <si>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</si>
  <si>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</si>
  <si>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</si>
  <si>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</si>
  <si>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</si>
  <si>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</si>
  <si>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</si>
  <si>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</si>
  <si>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</si>
  <si>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</si>
  <si>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</si>
  <si>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</si>
  <si>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</si>
  <si>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</si>
  <si>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</si>
  <si>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</si>
  <si>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</si>
  <si>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</si>
  <si>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</si>
  <si>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</si>
  <si>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</si>
  <si>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</si>
  <si>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</si>
  <si>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</si>
  <si>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</si>
  <si>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</si>
  <si>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</si>
  <si>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</si>
  <si>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</si>
  <si>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</si>
  <si>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</si>
  <si>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</si>
  <si>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</si>
  <si>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</si>
  <si>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</si>
  <si>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</si>
  <si>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</si>
  <si>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</si>
  <si>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</si>
  <si>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</si>
  <si>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</si>
  <si>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</si>
  <si>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</si>
  <si>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</si>
  <si>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</si>
  <si>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</si>
  <si>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</si>
  <si>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</si>
  <si>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</si>
  <si>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</si>
  <si>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</si>
  <si>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</si>
  <si>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</si>
  <si>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</si>
  <si>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</si>
  <si>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</si>
  <si>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</si>
  <si>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</si>
  <si>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</si>
  <si>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</si>
  <si>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</si>
  <si>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</si>
  <si>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</si>
  <si>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</si>
  <si>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</si>
  <si>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</si>
  <si>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</si>
  <si>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</si>
  <si>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</si>
  <si>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</si>
  <si>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</si>
  <si>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</si>
  <si>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</si>
  <si>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</si>
  <si>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</si>
  <si>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</si>
  <si>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</si>
  <si>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</si>
  <si>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</si>
  <si>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</si>
  <si>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</si>
  <si>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</si>
  <si>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</si>
  <si>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</si>
  <si>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</si>
  <si>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</si>
  <si>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</si>
  <si>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</si>
  <si>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</si>
  <si>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</si>
  <si>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</si>
  <si>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</si>
  <si>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</si>
  <si>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</si>
  <si>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</si>
  <si>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</si>
  <si>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</si>
  <si>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</si>
  <si>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</si>
  <si>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</si>
  <si>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</si>
  <si>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</si>
  <si>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</si>
  <si>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</si>
  <si>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</si>
  <si>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</si>
  <si>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</si>
  <si>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</si>
  <si>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</si>
  <si>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</si>
  <si>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</si>
  <si>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</si>
  <si>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</si>
  <si>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</si>
  <si>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</si>
  <si>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</si>
  <si>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</si>
  <si>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</si>
  <si>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</si>
  <si>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</si>
  <si>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</si>
  <si>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</si>
  <si>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</si>
  <si>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</si>
  <si>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</si>
  <si>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</si>
  <si>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</si>
  <si>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</si>
  <si>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</si>
  <si>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</si>
  <si>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</si>
  <si>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</si>
  <si>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</si>
  <si>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</si>
  <si>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</si>
  <si>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</si>
  <si>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</si>
  <si>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</si>
  <si>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</si>
  <si>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</si>
  <si>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</si>
  <si>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</si>
  <si>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</si>
  <si>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</si>
  <si>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</si>
  <si>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</si>
  <si>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</si>
  <si>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</si>
  <si>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</si>
  <si>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</si>
  <si>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</si>
  <si>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</si>
  <si>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</si>
  <si>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</si>
  <si>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</si>
  <si>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</si>
  <si>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</si>
  <si>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</si>
  <si>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</si>
  <si>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</si>
  <si>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</si>
  <si>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</si>
  <si>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</si>
  <si>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</si>
  <si>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</si>
  <si>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</si>
  <si>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</si>
  <si>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</si>
  <si>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</si>
  <si>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</si>
  <si>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</si>
  <si>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</si>
  <si>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</si>
  <si>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</si>
  <si>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</si>
  <si>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</si>
  <si>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</si>
  <si>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</si>
  <si>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</si>
  <si>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</si>
  <si>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</si>
  <si>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</si>
  <si>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</si>
  <si>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</si>
  <si>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</si>
  <si>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</si>
  <si>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</si>
  <si>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</si>
  <si>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</si>
  <si>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</si>
  <si>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</si>
  <si>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</si>
  <si>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</si>
  <si>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</si>
  <si>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</si>
  <si>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</si>
  <si>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</si>
  <si>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</si>
  <si>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</si>
  <si>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</si>
  <si>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</si>
  <si>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</si>
  <si>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</si>
  <si>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</si>
  <si>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</si>
  <si>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</si>
  <si>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</si>
  <si>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</si>
  <si>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</si>
  <si>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</si>
  <si>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</si>
  <si>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</si>
  <si>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</si>
  <si>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</si>
  <si>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</si>
  <si>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</si>
  <si>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</si>
  <si>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</si>
  <si>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</si>
  <si>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</si>
  <si>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</si>
  <si>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</si>
  <si>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</si>
  <si>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</si>
  <si>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</si>
  <si>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</si>
  <si>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</si>
  <si>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</si>
  <si>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</si>
  <si>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</si>
  <si>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</si>
  <si>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</si>
  <si>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</si>
  <si>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</si>
  <si>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</si>
  <si>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</si>
  <si>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</si>
  <si>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</si>
  <si>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</si>
  <si>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</si>
  <si>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</si>
  <si>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</si>
  <si>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</si>
  <si>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</si>
  <si>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</si>
  <si>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</si>
  <si>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</si>
  <si>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</si>
  <si>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</si>
  <si>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</si>
  <si>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</si>
  <si>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</si>
  <si>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</si>
  <si>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</si>
  <si>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</si>
  <si>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</si>
  <si>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</si>
  <si>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</si>
  <si>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</si>
  <si>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</si>
  <si>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</si>
  <si>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</si>
  <si>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</si>
  <si>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</si>
  <si>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</si>
  <si>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</si>
  <si>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</si>
  <si>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</si>
  <si>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</si>
  <si>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</si>
  <si>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</si>
  <si>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</si>
  <si>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</si>
  <si>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</si>
  <si>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</si>
  <si>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</si>
  <si>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</si>
  <si>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</si>
  <si>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</si>
  <si>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</si>
  <si>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</si>
  <si>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</si>
  <si>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</si>
  <si>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</si>
  <si>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</si>
  <si>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</si>
  <si>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</si>
  <si>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</si>
  <si>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</si>
  <si>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</si>
  <si>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</si>
  <si>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</si>
  <si>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</si>
  <si>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</si>
  <si>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</si>
  <si>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</si>
  <si>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</si>
  <si>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</si>
  <si>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</si>
  <si>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</si>
  <si>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</si>
  <si>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</si>
  <si>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</si>
  <si>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</si>
  <si>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</si>
  <si>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</si>
  <si>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</si>
  <si>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</si>
  <si>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</si>
  <si>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</si>
  <si>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</si>
  <si>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</si>
  <si>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</si>
  <si>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</si>
  <si>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</si>
  <si>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</si>
  <si>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</si>
  <si>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</si>
  <si>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</si>
  <si>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</si>
  <si>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</si>
  <si>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</si>
  <si>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</si>
  <si>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</si>
  <si>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</si>
  <si>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</si>
  <si>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</si>
  <si>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</si>
  <si>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</si>
  <si>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</si>
  <si>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</si>
  <si>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</si>
  <si>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</si>
  <si>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</si>
  <si>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</si>
  <si>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</si>
  <si>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</si>
  <si>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</si>
  <si>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</si>
  <si>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</si>
  <si>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</si>
  <si>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</si>
  <si>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</si>
  <si>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</si>
  <si>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</si>
  <si>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</si>
  <si>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</si>
  <si>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</si>
  <si>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</si>
  <si>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</si>
  <si>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</si>
  <si>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</si>
  <si>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</si>
  <si>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</si>
  <si>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</si>
  <si>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</si>
  <si>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</si>
  <si>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</si>
  <si>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</si>
  <si>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</si>
  <si>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</si>
  <si>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</si>
  <si>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</si>
  <si>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</si>
  <si>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</si>
  <si>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</si>
  <si>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</si>
  <si>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</si>
  <si>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</si>
  <si>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</si>
  <si>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</si>
  <si>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</si>
  <si>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</si>
  <si>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</si>
  <si>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</si>
  <si>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</si>
  <si>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</si>
  <si>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</si>
  <si>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</si>
  <si>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</si>
  <si>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</si>
  <si>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</si>
  <si>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</si>
  <si>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</si>
  <si>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</si>
  <si>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</si>
  <si>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</si>
  <si>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</si>
  <si>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</si>
  <si>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</si>
  <si>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</si>
  <si>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</si>
  <si>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</si>
  <si>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</si>
  <si>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</si>
  <si>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</si>
  <si>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</si>
  <si>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</si>
  <si>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</si>
  <si>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</si>
  <si>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</si>
  <si>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</si>
  <si>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</si>
  <si>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</si>
  <si>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</si>
  <si>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</si>
  <si>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</si>
  <si>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</si>
  <si>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</si>
  <si>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</si>
  <si>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</si>
  <si>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</si>
  <si>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</si>
  <si>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</si>
  <si>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</si>
  <si>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</si>
  <si>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</si>
  <si>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</si>
  <si>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</si>
  <si>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</si>
  <si>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</si>
  <si>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</si>
  <si>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</si>
  <si>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</si>
  <si>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</si>
  <si>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</si>
  <si>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</si>
  <si>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</si>
  <si>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</si>
  <si>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</si>
  <si>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</si>
  <si>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</si>
  <si>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</si>
  <si>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</si>
  <si>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</si>
  <si>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</si>
  <si>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</si>
  <si>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</si>
  <si>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</si>
  <si>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</si>
  <si>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</si>
  <si>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</si>
  <si>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</si>
  <si>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</si>
  <si>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</si>
  <si>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</si>
  <si>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</si>
  <si>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</si>
  <si>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</si>
  <si>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</si>
  <si>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</si>
  <si>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</si>
  <si>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</si>
  <si>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</si>
  <si>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</si>
  <si>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</si>
  <si>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</si>
  <si>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</si>
  <si>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</si>
  <si>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</si>
  <si>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</si>
  <si>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</si>
  <si>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</si>
  <si>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</si>
  <si>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</si>
  <si>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</si>
  <si>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</si>
  <si>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</si>
  <si>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</si>
  <si>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</si>
  <si>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</si>
  <si>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</si>
  <si>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</si>
  <si>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</si>
  <si>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</si>
  <si>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</si>
  <si>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</si>
  <si>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</si>
  <si>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</si>
  <si>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</si>
  <si>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</si>
  <si>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</si>
  <si>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</si>
  <si>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</si>
  <si>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</si>
  <si>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</si>
  <si>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</si>
  <si>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</si>
  <si>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</si>
  <si>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</si>
  <si>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</si>
  <si>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</si>
  <si>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</si>
  <si>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</si>
  <si>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</si>
  <si>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</si>
  <si>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</si>
  <si>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</si>
  <si>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</si>
  <si>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</si>
  <si>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</si>
  <si>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</si>
  <si>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</si>
  <si>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</si>
  <si>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</si>
  <si>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</si>
  <si>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</si>
  <si>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</si>
  <si>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</si>
  <si>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</si>
  <si>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</si>
  <si>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</si>
  <si>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</si>
  <si>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</si>
  <si>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</si>
  <si>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</si>
  <si>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</si>
  <si>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</si>
  <si>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</si>
  <si>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</si>
  <si>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</si>
  <si>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</si>
  <si>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</si>
  <si>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</si>
  <si>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</si>
  <si>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</si>
  <si>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</si>
  <si>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</si>
  <si>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</si>
  <si>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</si>
  <si>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</si>
  <si>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</si>
  <si>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</si>
  <si>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</si>
  <si>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</si>
  <si>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</si>
  <si>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</si>
  <si>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</si>
  <si>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</si>
  <si>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</si>
  <si>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</si>
  <si>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</si>
  <si>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</si>
  <si>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</si>
  <si>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</si>
  <si>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</si>
  <si>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</si>
  <si>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</si>
  <si>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</si>
  <si>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</si>
  <si>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</si>
  <si>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</si>
  <si>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</si>
  <si>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</si>
  <si>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</si>
  <si>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</si>
  <si>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</si>
  <si>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</si>
  <si>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</si>
  <si>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</si>
  <si>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</si>
  <si>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</si>
  <si>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</si>
  <si>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</si>
  <si>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</si>
  <si>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</si>
  <si>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</si>
  <si>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</si>
  <si>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</si>
  <si>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</si>
  <si>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</si>
  <si>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</si>
  <si>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</si>
  <si>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</si>
  <si>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</si>
  <si>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</si>
  <si>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</si>
  <si>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</si>
  <si>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</si>
  <si>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</si>
  <si>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</si>
  <si>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</si>
  <si>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</si>
  <si>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</si>
  <si>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</si>
  <si>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</si>
  <si>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</si>
  <si>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</si>
  <si>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</si>
  <si>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</si>
  <si>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</si>
  <si>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</si>
  <si>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</si>
  <si>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</si>
  <si>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</si>
  <si>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</si>
  <si>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</si>
  <si>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</si>
  <si>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</si>
  <si>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</si>
  <si>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</si>
  <si>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</si>
  <si>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</si>
  <si>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</si>
  <si>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</si>
  <si>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</si>
  <si>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</si>
  <si>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</si>
  <si>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</si>
  <si>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</si>
  <si>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</si>
  <si>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</si>
  <si>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</si>
  <si>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</si>
  <si>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</si>
  <si>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</si>
  <si>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</si>
  <si>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</si>
  <si>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</si>
  <si>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</si>
  <si>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</si>
  <si>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</si>
  <si>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</si>
  <si>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</si>
  <si>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</si>
  <si>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</si>
  <si>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</si>
  <si>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</si>
  <si>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</si>
  <si>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</si>
  <si>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</si>
  <si>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</si>
  <si>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</si>
  <si>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</si>
  <si>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</si>
  <si>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</si>
  <si>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</si>
  <si>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</si>
  <si>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</si>
  <si>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</si>
  <si>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</si>
  <si>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</si>
  <si>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</si>
  <si>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</si>
  <si>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</si>
  <si>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</si>
  <si>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</si>
  <si>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</si>
  <si>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</si>
  <si>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</si>
  <si>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</si>
  <si>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</si>
  <si>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</si>
  <si>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</si>
  <si>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</si>
  <si>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</si>
  <si>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</si>
  <si>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</si>
  <si>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</si>
  <si>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</si>
  <si>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</si>
  <si>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</si>
  <si>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</si>
  <si>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</si>
  <si>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</si>
  <si>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</si>
  <si>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</si>
  <si>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</si>
  <si>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</si>
  <si>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</si>
  <si>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</si>
  <si>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</si>
  <si>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</si>
  <si>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</si>
  <si>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</si>
  <si>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</si>
  <si>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</si>
  <si>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</si>
  <si>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</si>
  <si>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</si>
  <si>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</si>
  <si>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</si>
  <si>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</si>
  <si>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</si>
  <si>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</si>
  <si>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</si>
  <si>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</si>
  <si>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</si>
  <si>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</si>
  <si>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</si>
  <si>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</si>
  <si>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</si>
  <si>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</si>
  <si>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</si>
  <si>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</si>
  <si>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</si>
  <si>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</si>
  <si>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</si>
  <si>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</si>
  <si>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</si>
  <si>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</si>
  <si>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</si>
  <si>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</si>
  <si>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</si>
  <si>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</si>
  <si>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</si>
  <si>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</si>
  <si>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</si>
  <si>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</si>
  <si>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</si>
  <si>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</si>
  <si>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</si>
  <si>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</si>
  <si>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</si>
  <si>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</si>
  <si>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</si>
  <si>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</si>
  <si>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</si>
  <si>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</si>
  <si>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</si>
  <si>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</si>
  <si>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</si>
  <si>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</si>
  <si>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</si>
  <si>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</si>
  <si>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</si>
  <si>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</si>
  <si>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</si>
  <si>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</si>
  <si>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</si>
  <si>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</si>
  <si>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</si>
  <si>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</si>
  <si>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</si>
  <si>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</si>
  <si>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</si>
  <si>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</si>
  <si>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</si>
  <si>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</si>
  <si>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</si>
  <si>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</si>
  <si>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</si>
  <si>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</si>
  <si>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</si>
  <si>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</si>
  <si>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</si>
  <si>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</si>
  <si>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</si>
  <si>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</si>
  <si>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</si>
  <si>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</si>
  <si>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</si>
  <si>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</si>
  <si>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</si>
  <si>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</si>
  <si>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</si>
  <si>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</si>
  <si>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</si>
  <si>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</si>
  <si>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</si>
  <si>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</si>
  <si>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</si>
  <si>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</si>
  <si>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</si>
  <si>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</si>
  <si>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</si>
  <si>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</si>
  <si>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</si>
  <si>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</si>
  <si>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</si>
  <si>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</si>
  <si>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</si>
  <si>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</si>
  <si>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</si>
  <si>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</si>
  <si>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</si>
  <si>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</si>
  <si>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</si>
  <si>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</si>
  <si>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</si>
  <si>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</si>
  <si>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</si>
  <si>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</si>
  <si>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</si>
  <si>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</si>
  <si>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</si>
  <si>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</si>
  <si>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</si>
  <si>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</si>
  <si>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</si>
  <si>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</si>
  <si>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</si>
  <si>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</si>
  <si>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</si>
  <si>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</si>
  <si>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</si>
  <si>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</si>
  <si>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</si>
  <si>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</si>
  <si>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</si>
  <si>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</si>
  <si>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</si>
  <si>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</si>
  <si>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</si>
  <si>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</si>
  <si>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</si>
  <si>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</si>
  <si>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</si>
  <si>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</si>
  <si>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</si>
  <si>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</si>
  <si>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</si>
  <si>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</si>
  <si>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</si>
  <si>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</si>
  <si>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</si>
  <si>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</si>
  <si>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</si>
  <si>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</si>
  <si>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</si>
  <si>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</si>
  <si>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</si>
  <si>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</si>
  <si>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</si>
  <si>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</si>
  <si>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</si>
  <si>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</si>
  <si>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</si>
  <si>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</si>
  <si>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</si>
  <si>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</si>
  <si>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</si>
  <si>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</si>
  <si>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</si>
  <si>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</si>
  <si>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</si>
  <si>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</si>
  <si>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</si>
  <si>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</si>
  <si>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</si>
  <si>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</si>
  <si>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</si>
  <si>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</si>
  <si>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</si>
  <si>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</si>
  <si>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</si>
  <si>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</si>
  <si>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</si>
  <si>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</si>
  <si>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</si>
  <si>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</si>
  <si>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</si>
  <si>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</si>
  <si>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</si>
  <si>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</si>
  <si>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</si>
  <si>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</si>
  <si>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</si>
  <si>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</si>
  <si>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</si>
  <si>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</si>
  <si>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</si>
  <si>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</si>
  <si>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</si>
  <si>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</si>
  <si>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</si>
  <si>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</si>
  <si>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</si>
  <si>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</si>
  <si>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</si>
  <si>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</si>
  <si>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</si>
  <si>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</si>
  <si>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</si>
  <si>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</si>
  <si>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</si>
  <si>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</si>
  <si>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</si>
  <si>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</si>
  <si>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</si>
  <si>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</si>
  <si>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</si>
  <si>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</si>
  <si>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</si>
  <si>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</si>
  <si>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</si>
  <si>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</si>
  <si>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</si>
  <si>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</si>
  <si>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</si>
  <si>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</si>
  <si>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</si>
  <si>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</si>
  <si>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</si>
  <si>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</si>
  <si>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</si>
  <si>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</si>
  <si>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</si>
  <si>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</si>
  <si>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</si>
  <si>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</si>
  <si>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</si>
  <si>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</si>
  <si>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</si>
  <si>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</si>
  <si>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</si>
  <si>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</si>
  <si>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</si>
  <si>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</si>
  <si>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</si>
  <si>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</si>
  <si>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</si>
  <si>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</si>
  <si>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</si>
  <si>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</si>
  <si>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</si>
  <si>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</si>
  <si>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</si>
  <si>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</si>
  <si>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</si>
  <si>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</si>
  <si>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</si>
  <si>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</si>
  <si>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</si>
  <si>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</si>
  <si>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</si>
  <si>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</si>
  <si>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</si>
  <si>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</si>
  <si>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</si>
  <si>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</si>
  <si>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</si>
  <si>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</si>
  <si>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</si>
  <si>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</si>
  <si>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</si>
  <si>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</si>
  <si>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</si>
  <si>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</si>
  <si>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</si>
  <si>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</si>
  <si>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</si>
  <si>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</si>
  <si>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</si>
  <si>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</si>
  <si>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</si>
  <si>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</si>
  <si>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</si>
  <si>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</si>
  <si>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</si>
  <si>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</si>
  <si>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</si>
  <si>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</si>
  <si>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</si>
  <si>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</si>
  <si>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</si>
  <si>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</si>
  <si>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</si>
  <si>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</si>
  <si>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</si>
  <si>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</si>
  <si>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</si>
  <si>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</si>
  <si>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</si>
  <si>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</si>
  <si>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</si>
  <si>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</si>
  <si>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</si>
  <si>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</si>
  <si>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</si>
  <si>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</si>
  <si>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</si>
  <si>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</si>
  <si>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</si>
  <si>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</si>
  <si>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</si>
  <si>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</si>
  <si>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</si>
  <si>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</si>
  <si>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</si>
  <si>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</si>
  <si>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</si>
  <si>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</si>
  <si>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</si>
  <si>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</si>
  <si>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</si>
  <si>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</si>
  <si>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</si>
  <si>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</si>
  <si>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</si>
  <si>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</si>
  <si>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</si>
  <si>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</si>
  <si>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</si>
  <si>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</si>
  <si>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</si>
  <si>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</si>
  <si>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</si>
  <si>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</si>
  <si>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</si>
  <si>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</si>
  <si>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</si>
  <si>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</si>
  <si>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</si>
  <si>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</si>
  <si>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</si>
  <si>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</si>
  <si>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</si>
  <si>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</si>
  <si>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</si>
  <si>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</si>
  <si>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</si>
  <si>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</si>
  <si>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</si>
  <si>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</si>
  <si>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</si>
  <si>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</si>
  <si>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</si>
  <si>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</si>
  <si>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</si>
  <si>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</si>
  <si>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</si>
  <si>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</si>
  <si>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</si>
  <si>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</si>
  <si>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</si>
  <si>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</si>
  <si>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</si>
  <si>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</si>
  <si>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</si>
  <si>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</si>
  <si>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</si>
  <si>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</si>
  <si>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</si>
  <si>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</si>
  <si>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</si>
  <si>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</si>
  <si>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</si>
  <si>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</si>
  <si>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</si>
  <si>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</si>
  <si>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</si>
  <si>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</si>
  <si>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</si>
  <si>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</si>
  <si>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</si>
  <si>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</si>
  <si>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</si>
  <si>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</si>
  <si>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</si>
  <si>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</si>
  <si>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</si>
  <si>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</si>
  <si>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</si>
  <si>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</si>
  <si>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</si>
  <si>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</si>
  <si>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</si>
  <si>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</si>
  <si>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</si>
  <si>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</si>
  <si>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</si>
  <si>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</si>
  <si>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</si>
  <si>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</si>
  <si>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</si>
  <si>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</si>
  <si>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</si>
  <si>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</si>
  <si>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</si>
  <si>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</si>
  <si>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</si>
  <si>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</si>
  <si>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</si>
  <si>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</si>
  <si>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</si>
  <si>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</si>
  <si>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</si>
  <si>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</si>
  <si>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</si>
  <si>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</si>
  <si>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</si>
  <si>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</si>
  <si>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</si>
  <si>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</si>
  <si>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</si>
  <si>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</si>
  <si>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</si>
  <si>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</si>
  <si>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</si>
  <si>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</si>
  <si>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</si>
  <si>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</si>
  <si>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</si>
  <si>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</si>
  <si>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</si>
  <si>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</si>
  <si>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</si>
  <si>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</si>
  <si>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</si>
  <si>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</si>
  <si>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</si>
  <si>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</si>
  <si>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</si>
  <si>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</si>
  <si>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</si>
  <si>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</si>
  <si>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</si>
  <si>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</si>
  <si>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</si>
  <si>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</si>
  <si>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</si>
  <si>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</si>
  <si>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</si>
  <si>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</si>
  <si>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</si>
  <si>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</si>
  <si>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</si>
  <si>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</si>
  <si>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</si>
  <si>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</si>
  <si>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</si>
  <si>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</si>
  <si>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</si>
  <si>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</si>
  <si>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</si>
  <si>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</si>
  <si>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</si>
  <si>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</si>
  <si>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</si>
  <si>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</si>
  <si>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</si>
  <si>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</si>
  <si>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</si>
  <si>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</si>
  <si>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</si>
  <si>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</si>
  <si>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</si>
  <si>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</si>
  <si>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</si>
  <si>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</si>
  <si>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</si>
  <si>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</si>
  <si>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</si>
  <si>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</si>
  <si>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</si>
  <si>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</si>
  <si>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</si>
  <si>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</si>
  <si>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</si>
  <si>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</si>
  <si>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</si>
  <si>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</si>
  <si>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</si>
  <si>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</si>
  <si>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</si>
  <si>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</si>
  <si>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</si>
  <si>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</si>
  <si>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</si>
  <si>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</si>
  <si>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</si>
  <si>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</si>
  <si>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</si>
  <si>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</si>
  <si>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</si>
  <si>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</si>
  <si>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</si>
  <si>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</si>
  <si>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</si>
  <si>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</si>
  <si>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</si>
  <si>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</si>
  <si>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</si>
  <si>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</si>
  <si>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</si>
  <si>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</si>
  <si>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</si>
  <si>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</si>
  <si>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</si>
  <si>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</si>
  <si>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</si>
  <si>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</si>
  <si>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</si>
  <si>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</si>
  <si>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</si>
  <si>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</si>
  <si>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</si>
  <si>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</si>
  <si>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</si>
  <si>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</si>
  <si>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</si>
  <si>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</si>
  <si>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</si>
  <si>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</si>
  <si>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</si>
  <si>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</si>
  <si>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</si>
  <si>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</si>
  <si>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</si>
  <si>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</si>
  <si>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</si>
  <si>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</si>
  <si>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</si>
  <si>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</si>
  <si>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</si>
  <si>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</si>
  <si>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</si>
  <si>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</si>
  <si>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</si>
  <si>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</si>
  <si>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</si>
  <si>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</si>
  <si>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</si>
  <si>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</si>
  <si>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</si>
  <si>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</si>
  <si>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</si>
  <si>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</si>
  <si>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</si>
  <si>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</si>
  <si>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</si>
  <si>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</si>
  <si>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</si>
  <si>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</si>
  <si>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</si>
  <si>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</si>
  <si>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</si>
  <si>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</si>
  <si>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</si>
  <si>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</si>
  <si>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</si>
  <si>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</si>
  <si>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</si>
  <si>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</si>
  <si>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</si>
  <si>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</si>
  <si>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</si>
  <si>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</si>
  <si>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</si>
  <si>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</si>
  <si>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</si>
  <si>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</si>
  <si>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</si>
  <si>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</si>
  <si>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</si>
  <si>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</si>
  <si>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</si>
  <si>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</si>
  <si>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</si>
  <si>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</si>
  <si>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</si>
  <si>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</si>
  <si>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</si>
  <si>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</si>
  <si>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</si>
  <si>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</si>
  <si>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</si>
  <si>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</si>
  <si>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</si>
  <si>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</si>
  <si>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</si>
  <si>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</si>
  <si>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</si>
  <si>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</si>
  <si>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</si>
  <si>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</si>
  <si>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</si>
  <si>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</si>
  <si>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</si>
  <si>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</si>
  <si>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</si>
  <si>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</si>
  <si>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</si>
  <si>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</si>
  <si>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</si>
  <si>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</si>
  <si>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</si>
  <si>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</si>
  <si>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</si>
  <si>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</si>
  <si>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</si>
  <si>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</si>
  <si>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</si>
  <si>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</si>
  <si>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</si>
  <si>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</si>
  <si>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</si>
  <si>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</si>
  <si>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</si>
  <si>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</si>
  <si>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</si>
  <si>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</si>
  <si>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</si>
  <si>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</si>
  <si>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</si>
  <si>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</si>
  <si>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</si>
  <si>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</si>
  <si>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</si>
  <si>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</si>
  <si>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</si>
  <si>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</si>
  <si>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</si>
  <si>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</si>
  <si>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</si>
  <si>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</si>
  <si>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</si>
  <si>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</si>
  <si>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</si>
  <si>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</si>
  <si>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</si>
  <si>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</si>
  <si>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</si>
  <si>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</si>
  <si>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</si>
  <si>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</si>
  <si>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</si>
  <si>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</si>
  <si>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</si>
  <si>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</si>
  <si>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</si>
  <si>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</si>
  <si>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</si>
  <si>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</si>
  <si>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</si>
  <si>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</si>
  <si>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</si>
  <si>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</si>
  <si>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</si>
  <si>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</si>
  <si>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</si>
  <si>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</si>
  <si>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</si>
  <si>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</si>
  <si>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</si>
  <si>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</si>
  <si>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</si>
  <si>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</si>
  <si>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</si>
  <si>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</si>
  <si>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</si>
  <si>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</si>
  <si>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</si>
  <si>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</si>
  <si>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</si>
  <si>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</si>
  <si>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</si>
  <si>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</si>
  <si>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</si>
  <si>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</si>
  <si>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</si>
  <si>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</si>
  <si>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</si>
  <si>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</si>
  <si>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</si>
  <si>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</si>
  <si>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</si>
  <si>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</si>
  <si>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</si>
  <si>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</si>
  <si>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</si>
  <si>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</si>
  <si>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</si>
  <si>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</si>
  <si>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</si>
  <si>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</si>
  <si>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</si>
  <si>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</si>
  <si>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</si>
  <si>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</si>
  <si>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</si>
  <si>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</si>
  <si>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</si>
  <si>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</si>
  <si>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</si>
  <si>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</si>
  <si>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</si>
  <si>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</si>
  <si>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</si>
  <si>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</si>
  <si>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</si>
  <si>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</si>
  <si>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</si>
  <si>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</si>
  <si>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</si>
  <si>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</si>
  <si>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</si>
  <si>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</si>
  <si>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</si>
  <si>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</si>
  <si>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</si>
  <si>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</si>
  <si>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</si>
  <si>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</si>
  <si>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</si>
  <si>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</si>
  <si>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</si>
  <si>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</si>
  <si>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</si>
  <si>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</si>
  <si>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</si>
  <si>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</si>
  <si>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</si>
  <si>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</si>
  <si>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</si>
  <si>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</si>
  <si>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</si>
  <si>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</si>
  <si>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</si>
  <si>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</si>
  <si>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</si>
  <si>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</si>
  <si>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</si>
  <si>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</si>
  <si>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</si>
  <si>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</si>
  <si>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</si>
  <si>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</si>
  <si>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</si>
  <si>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</si>
  <si>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</si>
  <si>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</si>
  <si>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</si>
  <si>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</si>
  <si>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</si>
  <si>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</si>
  <si>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</si>
  <si>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</si>
  <si>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</si>
  <si>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</si>
  <si>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</si>
  <si>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</si>
  <si>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</si>
  <si>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</si>
  <si>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</si>
  <si>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</si>
  <si>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</si>
  <si>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</si>
  <si>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</si>
  <si>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</si>
  <si>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</si>
  <si>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</si>
  <si>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</si>
  <si>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</si>
  <si>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</si>
  <si>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</si>
  <si>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</si>
  <si>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</si>
  <si>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</si>
  <si>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</si>
  <si>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</si>
  <si>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</si>
  <si>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</si>
  <si>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</si>
  <si>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</si>
  <si>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</si>
  <si>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</si>
  <si>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</si>
  <si>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</si>
  <si>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</si>
  <si>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</si>
  <si>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</si>
  <si>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</si>
  <si>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</si>
  <si>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</si>
  <si>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</si>
  <si>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</si>
  <si>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</si>
  <si>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</si>
  <si>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</si>
  <si>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</si>
  <si>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</si>
  <si>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</si>
  <si>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</si>
  <si>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</si>
  <si>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</si>
  <si>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</si>
  <si>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</si>
  <si>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</si>
  <si>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</si>
  <si>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</si>
  <si>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</si>
  <si>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</si>
  <si>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</si>
  <si>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</si>
  <si>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</si>
  <si>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</si>
  <si>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</si>
  <si>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</si>
  <si>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</si>
  <si>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</si>
  <si>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</si>
  <si>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</si>
  <si>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</si>
  <si>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</si>
  <si>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</si>
  <si>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</si>
  <si>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</si>
  <si>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</si>
  <si>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</si>
  <si>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</si>
  <si>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</si>
  <si>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</si>
  <si>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</si>
  <si>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</si>
  <si>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</si>
  <si>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</si>
  <si>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</si>
  <si>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</si>
  <si>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</si>
  <si>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</si>
  <si>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</si>
  <si>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</si>
  <si>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</si>
  <si>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</si>
  <si>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</si>
  <si>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</si>
  <si>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</si>
  <si>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</si>
  <si>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</si>
  <si>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</si>
  <si>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</si>
  <si>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</si>
  <si>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</si>
  <si>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</si>
  <si>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</si>
  <si>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</si>
  <si>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</si>
  <si>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</si>
  <si>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</si>
  <si>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</si>
  <si>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</si>
  <si>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</si>
  <si>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</si>
  <si>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</si>
  <si>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</si>
  <si>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</si>
  <si>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</si>
  <si>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</si>
  <si>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</si>
  <si>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</si>
  <si>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</si>
  <si>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</si>
  <si>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</si>
  <si>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</si>
  <si>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</si>
  <si>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</si>
  <si>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</si>
  <si>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</si>
  <si>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</si>
  <si>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</si>
  <si>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</si>
  <si>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</si>
  <si>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</si>
  <si>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</si>
  <si>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</si>
  <si>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</si>
  <si>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</si>
  <si>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</si>
  <si>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</si>
  <si>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</si>
  <si>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</si>
  <si>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</si>
  <si>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</si>
  <si>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</si>
  <si>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</si>
  <si>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</si>
  <si>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</si>
  <si>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</si>
  <si>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</si>
  <si>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</si>
  <si>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</si>
  <si>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</si>
  <si>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</si>
  <si>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</si>
  <si>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</si>
  <si>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</si>
  <si>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</si>
  <si>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</si>
  <si>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</si>
  <si>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</si>
  <si>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</si>
  <si>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</si>
  <si>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</si>
  <si>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</si>
  <si>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</si>
  <si>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</si>
  <si>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</si>
  <si>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</si>
  <si>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</si>
  <si>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</si>
  <si>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</si>
  <si>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</si>
  <si>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</si>
  <si>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</si>
  <si>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</si>
  <si>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</si>
  <si>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</si>
  <si>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</si>
  <si>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</si>
  <si>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</si>
  <si>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</si>
  <si>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</si>
  <si>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</si>
  <si>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</si>
  <si>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</si>
  <si>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</si>
  <si>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</si>
  <si>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</si>
  <si>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</si>
  <si>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</si>
  <si>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</si>
  <si>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</si>
  <si>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</si>
  <si>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</si>
  <si>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</si>
  <si>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</si>
  <si>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</si>
  <si>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</si>
  <si>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</si>
  <si>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</si>
  <si>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</si>
  <si>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</si>
  <si>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</si>
  <si>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</si>
  <si>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</si>
  <si>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</si>
  <si>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</si>
  <si>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</si>
  <si>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</si>
  <si>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</si>
  <si>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</si>
  <si>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</si>
  <si>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</si>
  <si>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</si>
  <si>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</si>
  <si>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</si>
  <si>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</si>
  <si>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</si>
  <si>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</si>
  <si>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</si>
  <si>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</si>
  <si>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</si>
  <si>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</si>
  <si>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</si>
  <si>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</si>
  <si>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</si>
  <si>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</si>
  <si>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</si>
  <si>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</si>
  <si>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</si>
  <si>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</si>
  <si>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</si>
  <si>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</si>
  <si>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</si>
  <si>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</si>
  <si>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</si>
  <si>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</si>
  <si>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</si>
  <si>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</si>
  <si>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</si>
  <si>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</si>
  <si>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</si>
  <si>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</si>
  <si>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</si>
  <si>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</si>
  <si>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</si>
  <si>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</si>
  <si>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</si>
  <si>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</si>
  <si>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</si>
  <si>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</si>
  <si>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</si>
  <si>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</si>
  <si>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</si>
  <si>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</si>
  <si>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</si>
  <si>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</si>
  <si>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</si>
  <si>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</si>
  <si>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</si>
  <si>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</si>
  <si>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</si>
  <si>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</si>
  <si>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</si>
  <si>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</si>
  <si>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</si>
  <si>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</si>
  <si>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</si>
  <si>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</si>
  <si>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</si>
  <si>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</si>
  <si>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</si>
  <si>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</si>
  <si>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</si>
  <si>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</si>
  <si>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</si>
  <si>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</si>
  <si>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</si>
  <si>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</si>
  <si>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</si>
  <si>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</si>
  <si>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</si>
  <si>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</si>
  <si>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</si>
  <si>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</si>
  <si>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</si>
  <si>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</si>
  <si>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</si>
  <si>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</si>
  <si>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</si>
  <si>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</si>
  <si>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</si>
  <si>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</si>
  <si>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</si>
  <si>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</si>
  <si>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</si>
  <si>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</si>
  <si>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</si>
  <si>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</si>
  <si>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</si>
  <si>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</si>
  <si>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</si>
  <si>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</si>
  <si>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</si>
  <si>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</si>
  <si>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</si>
  <si>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</si>
  <si>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</si>
  <si>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</si>
  <si>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</si>
  <si>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</si>
  <si>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</si>
  <si>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</si>
  <si>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</si>
  <si>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</si>
  <si>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</si>
  <si>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</si>
  <si>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</si>
  <si>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</si>
  <si>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</si>
  <si>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</si>
  <si>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</si>
  <si>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</si>
  <si>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</si>
  <si>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</si>
  <si>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</si>
  <si>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</si>
  <si>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</si>
  <si>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</si>
  <si>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</si>
  <si>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</si>
  <si>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</si>
  <si>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</si>
  <si>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</si>
  <si>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</si>
  <si>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</si>
  <si>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</si>
  <si>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</si>
  <si>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</si>
  <si>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</si>
  <si>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</si>
  <si>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</si>
  <si>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</si>
  <si>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</si>
  <si>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</si>
  <si>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</si>
  <si>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</si>
  <si>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</si>
  <si>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</si>
  <si>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</si>
  <si>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</si>
  <si>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</si>
  <si>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</si>
  <si>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</si>
  <si>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</si>
  <si>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</si>
  <si>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</si>
  <si>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</si>
  <si>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</si>
  <si>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</si>
  <si>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</si>
  <si>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</si>
  <si>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</si>
  <si>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</si>
  <si>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</si>
  <si>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</si>
  <si>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</si>
  <si>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</si>
  <si>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</si>
  <si>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</si>
  <si>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</si>
  <si>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</si>
  <si>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</si>
  <si>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</si>
  <si>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</si>
  <si>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</si>
  <si>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</si>
  <si>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</si>
  <si>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</si>
  <si>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</si>
  <si>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</si>
  <si>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</si>
  <si>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</si>
  <si>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</si>
  <si>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</si>
  <si>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</si>
  <si>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</si>
  <si>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</si>
  <si>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</si>
  <si>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</si>
  <si>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</si>
  <si>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</si>
  <si>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</si>
  <si>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</si>
  <si>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</si>
  <si>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</si>
  <si>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</si>
  <si>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</si>
  <si>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</si>
  <si>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</si>
  <si>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</si>
  <si>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</si>
  <si>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</si>
  <si>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</si>
  <si>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</si>
  <si>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</si>
  <si>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</si>
  <si>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</si>
  <si>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</si>
  <si>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</si>
  <si>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</si>
  <si>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</si>
  <si>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</si>
  <si>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</si>
  <si>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</si>
  <si>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</si>
  <si>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</si>
  <si>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</si>
  <si>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</si>
  <si>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</si>
  <si>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</si>
  <si>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</si>
  <si>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</si>
  <si>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</si>
  <si>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</si>
  <si>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</si>
  <si>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</si>
  <si>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</si>
  <si>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</si>
  <si>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</si>
  <si>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</si>
  <si>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</si>
  <si>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</si>
  <si>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</si>
  <si>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</si>
  <si>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</si>
  <si>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</si>
  <si>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</si>
  <si>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</si>
  <si>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</si>
  <si>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</si>
  <si>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</si>
  <si>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</si>
  <si>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</si>
  <si>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</si>
  <si>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</si>
  <si>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</si>
  <si>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</si>
  <si>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</si>
  <si>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</si>
  <si>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</si>
  <si>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</si>
  <si>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</si>
  <si>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</si>
  <si>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</si>
  <si>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</si>
  <si>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</si>
  <si>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</si>
  <si>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</si>
  <si>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</si>
  <si>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</si>
  <si>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</si>
  <si>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</si>
  <si>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</si>
  <si>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</si>
  <si>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</si>
  <si>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</si>
  <si>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</si>
  <si>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</si>
  <si>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</si>
  <si>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</si>
  <si>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</si>
  <si>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</si>
  <si>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</si>
  <si>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</si>
  <si>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</si>
  <si>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</si>
  <si>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</si>
  <si>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</si>
  <si>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</si>
  <si>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</si>
  <si>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</si>
  <si>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</si>
  <si>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</si>
  <si>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</si>
  <si>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</si>
  <si>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</si>
  <si>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</si>
  <si>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</si>
  <si>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</si>
  <si>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</si>
  <si>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</si>
  <si>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</si>
  <si>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</si>
  <si>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</si>
  <si>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</si>
  <si>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</si>
  <si>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</si>
  <si>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</si>
  <si>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</si>
  <si>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</si>
  <si>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</si>
  <si>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</si>
  <si>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</si>
  <si>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</si>
  <si>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</si>
  <si>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</si>
  <si>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</si>
  <si>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</si>
  <si>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</si>
  <si>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</si>
  <si>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</si>
  <si>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</si>
  <si>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</si>
  <si>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</si>
  <si>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</si>
  <si>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</si>
  <si>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</si>
  <si>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</si>
  <si>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</si>
  <si>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</si>
  <si>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</si>
  <si>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</si>
  <si>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</si>
  <si>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</si>
  <si>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</si>
  <si>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</si>
  <si>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</si>
  <si>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</si>
  <si>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</si>
  <si>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</si>
  <si>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</si>
  <si>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</si>
  <si>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</si>
  <si>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</si>
  <si>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</si>
  <si>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</si>
  <si>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</si>
  <si>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</si>
  <si>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</si>
  <si>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</si>
  <si>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</si>
  <si>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</si>
  <si>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</si>
  <si>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</si>
  <si>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</si>
  <si>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</si>
  <si>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</si>
  <si>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</si>
  <si>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</si>
  <si>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</si>
  <si>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</si>
  <si>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</si>
  <si>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</si>
  <si>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</si>
  <si>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</si>
  <si>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</si>
  <si>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</si>
  <si>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</si>
  <si>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</si>
  <si>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</si>
  <si>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</si>
  <si>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</si>
  <si>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</si>
  <si>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</si>
  <si>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</si>
  <si>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</si>
  <si>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</si>
  <si>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</si>
  <si>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</si>
  <si>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</si>
  <si>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</si>
  <si>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</si>
  <si>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</si>
  <si>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</si>
  <si>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</si>
  <si>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</si>
  <si>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</si>
  <si>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</si>
  <si>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</si>
  <si>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</si>
  <si>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</si>
  <si>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</si>
  <si>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</si>
  <si>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</si>
  <si>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</si>
  <si>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</si>
  <si>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</si>
  <si>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</si>
  <si>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</si>
  <si>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</si>
  <si>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</si>
  <si>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</si>
  <si>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</si>
  <si>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</si>
  <si>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</si>
  <si>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</si>
  <si>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</si>
  <si>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</si>
  <si>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</si>
  <si>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</si>
  <si>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</si>
  <si>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</si>
  <si>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</si>
  <si>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</si>
  <si>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</si>
  <si>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</si>
  <si>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</si>
  <si>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</si>
  <si>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</si>
  <si>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</si>
  <si>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</si>
  <si>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</si>
  <si>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</si>
  <si>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</si>
  <si>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</si>
  <si>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</si>
  <si>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</si>
  <si>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</si>
  <si>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</si>
  <si>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</si>
  <si>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</si>
  <si>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</si>
  <si>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</si>
  <si>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</si>
  <si>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</si>
  <si>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</si>
  <si>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</si>
  <si>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</si>
  <si>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</si>
  <si>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</si>
  <si>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</si>
  <si>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</si>
  <si>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</si>
  <si>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</si>
  <si>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</si>
  <si>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</si>
  <si>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</si>
  <si>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</si>
  <si>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</si>
  <si>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</si>
  <si>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</si>
  <si>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</si>
  <si>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</si>
  <si>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</si>
  <si>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</si>
  <si>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</si>
  <si>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</si>
  <si>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</si>
  <si>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</si>
  <si>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</si>
  <si>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</si>
  <si>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</si>
  <si>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</si>
  <si>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</si>
  <si>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</si>
  <si>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</si>
  <si>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</si>
  <si>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</si>
  <si>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</si>
  <si>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</si>
  <si>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</si>
  <si>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</si>
  <si>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</si>
  <si>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</si>
  <si>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</si>
  <si>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</si>
  <si>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</si>
  <si>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</si>
  <si>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</si>
  <si>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</si>
  <si>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</si>
  <si>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</si>
  <si>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</si>
  <si>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</si>
  <si>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</si>
  <si>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</si>
  <si>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</si>
  <si>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</si>
  <si>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</si>
  <si>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</si>
  <si>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</si>
  <si>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</si>
  <si>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</si>
  <si>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</si>
  <si>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</si>
  <si>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</si>
  <si>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</si>
  <si>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</si>
  <si>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</si>
  <si>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</si>
  <si>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</si>
  <si>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</si>
  <si>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</si>
  <si>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</si>
  <si>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</si>
  <si>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</si>
  <si>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</si>
  <si>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</si>
  <si>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</si>
  <si>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</si>
  <si>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</si>
  <si>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</si>
  <si>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</si>
  <si>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</si>
  <si>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</si>
  <si>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</si>
  <si>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</si>
  <si>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</si>
  <si>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</si>
  <si>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</si>
  <si>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</si>
  <si>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</si>
  <si>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</si>
  <si>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</si>
  <si>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</si>
  <si>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</si>
  <si>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</si>
  <si>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</si>
  <si>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</si>
  <si>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</si>
  <si>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</si>
  <si>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</si>
  <si>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</si>
  <si>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</si>
  <si>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</si>
  <si>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</si>
  <si>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</si>
  <si>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</si>
  <si>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</si>
  <si>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</si>
  <si>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</si>
  <si>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</si>
  <si>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</si>
  <si>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</si>
  <si>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</si>
  <si>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</si>
  <si>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</si>
  <si>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</si>
  <si>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</si>
  <si>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</si>
  <si>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</si>
  <si>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</si>
  <si>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</si>
  <si>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</si>
  <si>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</si>
  <si>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</si>
  <si>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</si>
  <si>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</si>
  <si>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</si>
  <si>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</si>
  <si>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</si>
  <si>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</si>
  <si>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</si>
  <si>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</si>
  <si>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</si>
  <si>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</si>
  <si>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</si>
  <si>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</si>
  <si>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</si>
  <si>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</si>
  <si>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</si>
  <si>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</si>
  <si>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</si>
  <si>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</si>
  <si>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</si>
  <si>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</si>
  <si>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</si>
  <si>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</si>
  <si>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</si>
  <si>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</si>
  <si>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</si>
  <si>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</si>
  <si>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</si>
  <si>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</si>
  <si>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</si>
  <si>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</si>
  <si>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</si>
  <si>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</si>
  <si>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</si>
  <si>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</si>
  <si>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</si>
  <si>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</si>
  <si>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</si>
  <si>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</si>
  <si>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</si>
  <si>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</si>
  <si>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</si>
  <si>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</si>
  <si>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</si>
  <si>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</si>
  <si>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</si>
  <si>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</si>
  <si>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</si>
  <si>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</si>
  <si>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</si>
  <si>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</si>
  <si>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</si>
  <si>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</si>
  <si>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</si>
  <si>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</si>
  <si>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</si>
  <si>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</si>
  <si>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</si>
  <si>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</si>
  <si>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</si>
  <si>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</si>
  <si>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</si>
  <si>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</si>
  <si>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</si>
  <si>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</si>
  <si>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</si>
  <si>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</si>
  <si>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</si>
  <si>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</si>
  <si>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</si>
  <si>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</si>
  <si>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</si>
  <si>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</si>
  <si>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</si>
  <si>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</si>
  <si>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</si>
  <si>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</si>
  <si>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</si>
  <si>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</si>
  <si>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</si>
  <si>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</si>
  <si>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</si>
  <si>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</si>
  <si>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</si>
  <si>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</si>
  <si>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</si>
  <si>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</si>
  <si>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</si>
  <si>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</si>
  <si>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</si>
  <si>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</si>
  <si>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</si>
  <si>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</si>
  <si>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</si>
  <si>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</si>
  <si>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</si>
  <si>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</si>
  <si>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</si>
  <si>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</si>
  <si>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</si>
  <si>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</si>
  <si>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</si>
  <si>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</si>
  <si>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</si>
  <si>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</si>
  <si>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</si>
  <si>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</si>
  <si>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</si>
  <si>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</si>
  <si>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</si>
  <si>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</si>
  <si>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</si>
  <si>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</si>
  <si>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</si>
  <si>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</si>
  <si>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</si>
  <si>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</si>
  <si>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</si>
  <si>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</si>
  <si>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</si>
  <si>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</si>
  <si>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</si>
  <si>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</si>
  <si>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</si>
  <si>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</si>
  <si>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</si>
  <si>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</si>
  <si>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</si>
  <si>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</si>
  <si>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</si>
  <si>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</si>
  <si>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</si>
  <si>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</si>
  <si>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</si>
  <si>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</si>
  <si>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</si>
  <si>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</si>
  <si>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</si>
  <si>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</si>
  <si>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</si>
  <si>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</si>
  <si>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</si>
  <si>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</si>
  <si>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</si>
  <si>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</si>
  <si>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</si>
  <si>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</si>
  <si>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</si>
  <si>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</si>
  <si>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</si>
  <si>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</si>
  <si>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</si>
  <si>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</si>
  <si>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</si>
  <si>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</si>
  <si>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</si>
  <si>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</si>
  <si>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</si>
  <si>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</si>
  <si>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</si>
  <si>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</si>
  <si>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</si>
  <si>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</si>
  <si>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</si>
  <si>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</si>
  <si>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</si>
  <si>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</si>
  <si>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</si>
  <si>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</si>
  <si>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</si>
  <si>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</si>
  <si>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</si>
  <si>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</si>
  <si>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</si>
  <si>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</si>
  <si>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</si>
  <si>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</si>
  <si>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</si>
  <si>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</si>
  <si>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</si>
  <si>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</si>
  <si>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</si>
  <si>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</si>
  <si>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</si>
  <si>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</si>
  <si>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</si>
  <si>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</si>
  <si>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</si>
  <si>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</si>
  <si>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</si>
  <si>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</si>
  <si>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</si>
  <si>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</si>
  <si>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</si>
  <si>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</si>
  <si>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</si>
  <si>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</si>
  <si>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</si>
  <si>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</si>
  <si>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</si>
  <si>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</si>
  <si>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</si>
  <si>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</si>
  <si>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</si>
  <si>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</si>
  <si>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</si>
  <si>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</si>
  <si>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</si>
  <si>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</si>
  <si>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</si>
  <si>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</si>
  <si>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</si>
  <si>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</si>
  <si>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</si>
  <si>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</si>
  <si>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</si>
  <si>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</si>
  <si>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</si>
  <si>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</si>
  <si>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</si>
  <si>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</si>
  <si>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</si>
  <si>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</si>
  <si>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</si>
  <si>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</si>
  <si>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</si>
  <si>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</si>
  <si>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</si>
  <si>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</si>
  <si>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</si>
  <si>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</si>
  <si>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</si>
  <si>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</si>
  <si>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</si>
  <si>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</si>
  <si>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</si>
  <si>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</si>
  <si>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</si>
  <si>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</si>
  <si>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</si>
  <si>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</si>
  <si>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</si>
  <si>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</si>
  <si>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</si>
  <si>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</si>
  <si>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</si>
  <si>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</si>
  <si>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</si>
  <si>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</si>
  <si>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</si>
  <si>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</si>
  <si>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</si>
  <si>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</si>
  <si>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</si>
  <si>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</si>
  <si>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</si>
  <si>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</si>
  <si>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</si>
  <si>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</si>
  <si>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</si>
  <si>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</si>
  <si>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</si>
  <si>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</si>
  <si>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</si>
  <si>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</si>
  <si>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</si>
  <si>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</si>
  <si>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</si>
  <si>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</si>
  <si>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</si>
  <si>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</si>
  <si>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</si>
  <si>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</si>
  <si>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</si>
  <si>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</si>
  <si>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</si>
  <si>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</si>
  <si>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</si>
  <si>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</si>
  <si>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</si>
  <si>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</si>
  <si>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</si>
  <si>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</si>
  <si>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</si>
  <si>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</si>
  <si>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</si>
  <si>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</si>
  <si>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</si>
  <si>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</si>
  <si>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</si>
  <si>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</si>
  <si>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</si>
  <si>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</si>
  <si>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</si>
  <si>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</si>
  <si>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</si>
  <si>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</si>
  <si>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</si>
  <si>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</si>
  <si>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</si>
  <si>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</si>
  <si>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</si>
  <si>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</si>
  <si>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</si>
  <si>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</si>
  <si>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</si>
  <si>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</si>
  <si>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</si>
  <si>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</si>
  <si>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</si>
  <si>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</si>
  <si>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</si>
  <si>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</si>
  <si>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</si>
  <si>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</si>
  <si>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</si>
  <si>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</si>
  <si>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</si>
  <si>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</si>
  <si>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</si>
  <si>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</si>
  <si>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</si>
  <si>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</si>
  <si>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</si>
  <si>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</si>
  <si>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</si>
  <si>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</si>
  <si>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</si>
  <si>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</si>
  <si>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</si>
  <si>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</si>
  <si>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</si>
  <si>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</si>
  <si>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</si>
  <si>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</si>
  <si>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</si>
  <si>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</si>
  <si>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</si>
  <si>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</si>
  <si>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</si>
  <si>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</si>
  <si>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</si>
  <si>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</si>
  <si>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</si>
  <si>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</si>
  <si>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</si>
  <si>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</si>
  <si>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</si>
  <si>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</si>
  <si>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</si>
  <si>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</si>
  <si>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</si>
  <si>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</si>
  <si>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</si>
  <si>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</si>
  <si>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</si>
  <si>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</si>
  <si>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</si>
  <si>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</si>
  <si>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</si>
  <si>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</si>
  <si>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</si>
  <si>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</si>
  <si>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</si>
  <si>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</si>
  <si>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</si>
  <si>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</si>
  <si>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</si>
  <si>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</si>
  <si>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</si>
  <si>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</si>
  <si>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</si>
  <si>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</si>
  <si>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</si>
  <si>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</si>
  <si>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</si>
  <si>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</si>
  <si>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</si>
  <si>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</si>
  <si>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</si>
  <si>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</si>
  <si>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</si>
  <si>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</si>
  <si>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</si>
  <si>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</si>
  <si>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</si>
  <si>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</si>
  <si>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</si>
  <si>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</si>
  <si>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</si>
  <si>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</si>
  <si>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</si>
  <si>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</si>
  <si>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</si>
  <si>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</si>
  <si>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</si>
  <si>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</si>
  <si>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</si>
  <si>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</si>
  <si>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</si>
  <si>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</si>
  <si>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</si>
  <si>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</si>
  <si>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</si>
  <si>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</si>
  <si>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</si>
  <si>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</si>
  <si>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</si>
  <si>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</si>
  <si>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</si>
  <si>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</si>
  <si>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</si>
  <si>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</si>
  <si>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</si>
  <si>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</si>
  <si>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</si>
  <si>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</si>
  <si>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</si>
  <si>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</si>
  <si>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</si>
  <si>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</si>
  <si>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</si>
  <si>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</si>
  <si>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</si>
  <si>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</si>
  <si>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</si>
  <si>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</si>
  <si>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</si>
  <si>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</si>
  <si>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</si>
  <si>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</si>
  <si>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</si>
  <si>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</si>
  <si>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</si>
  <si>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</si>
  <si>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</si>
  <si>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</si>
  <si>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</si>
  <si>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</si>
  <si>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</si>
  <si>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</si>
  <si>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</si>
  <si>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</si>
  <si>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</si>
  <si>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</si>
  <si>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</si>
  <si>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</si>
  <si>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</si>
  <si>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</si>
  <si>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</si>
  <si>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</si>
  <si>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</si>
  <si>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</si>
  <si>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</si>
  <si>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</si>
  <si>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</si>
  <si>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</si>
  <si>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</si>
  <si>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</si>
  <si>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</si>
  <si>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</si>
  <si>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</si>
  <si>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</si>
  <si>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</si>
  <si>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</si>
  <si>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</si>
  <si>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</si>
  <si>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</si>
  <si>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</si>
  <si>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</si>
  <si>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</si>
  <si>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</si>
  <si>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</si>
  <si>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</si>
  <si>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</si>
  <si>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</si>
  <si>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</si>
  <si>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</si>
  <si>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</si>
  <si>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</si>
  <si>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</si>
  <si>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</si>
  <si>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</si>
  <si>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</si>
  <si>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</si>
  <si>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</si>
  <si>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</si>
  <si>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</si>
  <si>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</si>
  <si>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</si>
  <si>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</si>
  <si>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</si>
  <si>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</si>
  <si>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</si>
  <si>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</si>
  <si>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</si>
  <si>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</si>
  <si>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</si>
  <si>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</si>
  <si>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</si>
  <si>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</si>
  <si>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</si>
  <si>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</si>
  <si>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</si>
  <si>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</si>
  <si>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</si>
  <si>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</si>
  <si>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</si>
  <si>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</si>
  <si>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</si>
  <si>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</si>
  <si>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</si>
  <si>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</si>
  <si>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</si>
  <si>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</si>
  <si>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</si>
  <si>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</si>
  <si>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</si>
  <si>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</si>
  <si>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</si>
  <si>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</si>
  <si>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</si>
  <si>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</si>
  <si>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</si>
  <si>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</si>
  <si>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</si>
  <si>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</si>
  <si>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</si>
  <si>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</si>
  <si>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</si>
  <si>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</si>
  <si>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</si>
  <si>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</si>
  <si>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</si>
  <si>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</si>
  <si>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</si>
  <si>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</si>
  <si>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</si>
  <si>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</si>
  <si>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</si>
  <si>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</si>
  <si>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</si>
  <si>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</si>
  <si>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</si>
  <si>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</si>
  <si>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</si>
  <si>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</si>
  <si>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</si>
  <si>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</si>
  <si>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</si>
  <si>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</si>
  <si>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</si>
  <si>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</si>
  <si>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</si>
  <si>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</si>
  <si>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</si>
  <si>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</si>
  <si>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</si>
  <si>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</si>
  <si>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</si>
  <si>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</si>
  <si>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</si>
  <si>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</si>
  <si>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</si>
  <si>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</si>
  <si>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</si>
  <si>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</si>
  <si>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</si>
  <si>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</si>
  <si>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</si>
  <si>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</si>
  <si>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</si>
  <si>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</si>
  <si>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</si>
  <si>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</si>
  <si>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</si>
  <si>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</si>
  <si>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</si>
  <si>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</si>
  <si>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</si>
  <si>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</si>
  <si>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</si>
  <si>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</si>
  <si>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</si>
  <si>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</si>
  <si>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</si>
  <si>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</si>
  <si>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</si>
  <si>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</si>
  <si>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</si>
  <si>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</si>
  <si>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</si>
  <si>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</si>
  <si>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</si>
  <si>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</si>
  <si>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</si>
  <si>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</si>
  <si>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</si>
  <si>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</si>
  <si>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</si>
  <si>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</si>
  <si>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</si>
  <si>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</si>
  <si>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</si>
  <si>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</si>
  <si>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</si>
  <si>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</si>
  <si>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</si>
  <si>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</si>
  <si>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</si>
  <si>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</si>
  <si>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</si>
  <si>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</si>
  <si>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</si>
  <si>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</si>
  <si>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</si>
  <si>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</si>
  <si>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</si>
  <si>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</si>
  <si>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</si>
  <si>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</si>
  <si>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</si>
  <si>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</si>
  <si>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</si>
  <si>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</si>
  <si>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</si>
  <si>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</si>
  <si>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</si>
  <si>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</si>
  <si>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</si>
  <si>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</si>
  <si>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</si>
  <si>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</si>
  <si>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</si>
  <si>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</si>
  <si>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</si>
  <si>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</si>
  <si>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</si>
  <si>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</si>
  <si>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</si>
  <si>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</si>
  <si>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</si>
  <si>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</si>
  <si>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</si>
  <si>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</si>
  <si>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</si>
  <si>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</si>
  <si>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</si>
  <si>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</si>
  <si>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</si>
  <si>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</si>
  <si>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</si>
  <si>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</si>
  <si>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</si>
  <si>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</si>
  <si>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</si>
  <si>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</si>
  <si>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</si>
  <si>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</si>
  <si>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</si>
  <si>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</si>
  <si>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</si>
  <si>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</si>
  <si>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</si>
  <si>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</si>
  <si>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</si>
  <si>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</si>
  <si>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</si>
  <si>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</si>
  <si>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</si>
  <si>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</si>
  <si>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</si>
  <si>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</si>
  <si>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</si>
  <si>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</si>
  <si>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</si>
  <si>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</si>
  <si>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</si>
  <si>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</si>
  <si>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</si>
  <si>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</si>
  <si>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</si>
  <si>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</si>
  <si>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</si>
  <si>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</si>
  <si>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</si>
  <si>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</si>
  <si>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</si>
  <si>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</si>
  <si>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</si>
  <si>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</si>
  <si>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</si>
  <si>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</si>
  <si>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</si>
  <si>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</si>
  <si>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</si>
  <si>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</si>
  <si>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</si>
  <si>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</si>
  <si>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</si>
  <si>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</si>
  <si>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</si>
  <si>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</si>
  <si>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</si>
  <si>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</si>
  <si>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</si>
  <si>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</si>
  <si>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</si>
  <si>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</si>
  <si>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</si>
  <si>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</si>
  <si>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</si>
  <si>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</si>
  <si>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</si>
  <si>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</si>
  <si>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</si>
  <si>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</si>
  <si>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</si>
  <si>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</si>
  <si>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</si>
  <si>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</si>
  <si>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</si>
  <si>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</si>
  <si>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</si>
  <si>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</si>
  <si>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</si>
  <si>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</si>
  <si>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</si>
  <si>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</si>
  <si>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</si>
  <si>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</si>
  <si>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</si>
  <si>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</si>
  <si>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</si>
  <si>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</si>
  <si>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</si>
  <si>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</si>
  <si>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</si>
  <si>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</si>
  <si>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</si>
  <si>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</si>
  <si>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</si>
  <si>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</si>
  <si>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</si>
  <si>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</si>
  <si>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</si>
  <si>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</si>
  <si>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</si>
  <si>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</si>
  <si>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</si>
  <si>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</si>
  <si>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</si>
  <si>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</si>
  <si>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</si>
  <si>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</si>
  <si>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</si>
  <si>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</si>
  <si>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</si>
  <si>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</si>
  <si>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</si>
  <si>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</si>
  <si>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</si>
  <si>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</si>
  <si>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</si>
  <si>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</si>
  <si>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</si>
  <si>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</si>
  <si>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</si>
  <si>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</si>
  <si>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</si>
  <si>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</si>
  <si>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</si>
  <si>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</si>
  <si>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</si>
  <si>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</si>
  <si>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</si>
  <si>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</si>
  <si>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</si>
  <si>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</si>
  <si>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</si>
  <si>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</si>
  <si>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</si>
  <si>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</si>
  <si>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</si>
  <si>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</si>
  <si>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</si>
  <si>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</si>
  <si>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</si>
  <si>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</si>
  <si>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</si>
  <si>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</si>
  <si>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</si>
  <si>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</si>
  <si>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</si>
  <si>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</si>
  <si>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</si>
  <si>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</si>
  <si>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</si>
  <si>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</si>
  <si>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</si>
  <si>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</si>
  <si>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</si>
  <si>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</si>
  <si>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</si>
  <si>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</si>
  <si>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</si>
  <si>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</si>
  <si>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</si>
  <si>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</si>
  <si>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</si>
  <si>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</si>
  <si>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</si>
  <si>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</si>
  <si>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</si>
  <si>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</si>
  <si>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</si>
  <si>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</si>
  <si>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</si>
  <si>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</si>
  <si>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</si>
  <si>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</si>
  <si>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</si>
  <si>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</si>
  <si>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</si>
  <si>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</si>
  <si>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</si>
  <si>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</si>
  <si>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</si>
  <si>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</si>
  <si>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</si>
  <si>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</si>
  <si>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</si>
  <si>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</si>
  <si>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</si>
  <si>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</si>
  <si>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</si>
  <si>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</si>
  <si>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</si>
  <si>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</si>
  <si>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</si>
  <si>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</si>
  <si>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</si>
  <si>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</si>
  <si>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</si>
  <si>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</si>
  <si>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</si>
  <si>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</si>
  <si>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</si>
  <si>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</si>
  <si>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</si>
  <si>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</si>
  <si>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</si>
  <si>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</si>
  <si>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</si>
  <si>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</si>
  <si>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</si>
  <si>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</si>
  <si>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</si>
  <si>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</si>
  <si>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</si>
  <si>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</si>
  <si>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</si>
  <si>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</si>
  <si>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</si>
  <si>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</si>
  <si>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</si>
  <si>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</si>
  <si>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</si>
  <si>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</si>
  <si>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</si>
  <si>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</si>
  <si>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</si>
  <si>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</si>
  <si>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</si>
  <si>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</si>
  <si>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</si>
  <si>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</si>
  <si>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</si>
  <si>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</si>
  <si>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</si>
  <si>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</si>
  <si>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</si>
  <si>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</si>
  <si>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</si>
  <si>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</si>
  <si>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</si>
  <si>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</si>
  <si>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</si>
  <si>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</si>
  <si>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</si>
  <si>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</si>
  <si>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</si>
  <si>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</si>
  <si>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</si>
  <si>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</si>
  <si>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</si>
  <si>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</si>
  <si>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</si>
  <si>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</si>
  <si>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</si>
  <si>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</si>
  <si>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</si>
  <si>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</si>
  <si>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</si>
  <si>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</si>
  <si>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</si>
  <si>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</si>
  <si>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</si>
  <si>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</si>
  <si>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</si>
  <si>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</si>
  <si>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</si>
  <si>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</si>
  <si>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</si>
  <si>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</si>
  <si>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</si>
  <si>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</si>
  <si>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</si>
  <si>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</si>
  <si>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</si>
  <si>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</si>
  <si>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</si>
  <si>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</si>
  <si>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</si>
  <si>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</si>
  <si>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</si>
  <si>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</si>
  <si>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</si>
  <si>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</si>
  <si>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</si>
  <si>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</si>
  <si>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</si>
  <si>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</si>
  <si>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</si>
  <si>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</si>
  <si>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</si>
  <si>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</si>
  <si>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</si>
  <si>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</si>
  <si>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</si>
  <si>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</si>
  <si>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</si>
  <si>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</si>
  <si>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</si>
  <si>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</si>
  <si>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</si>
  <si>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</si>
  <si>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</si>
  <si>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</si>
  <si>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</si>
  <si>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</si>
  <si>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</si>
  <si>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</si>
  <si>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</si>
  <si>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</si>
  <si>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</si>
  <si>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</si>
  <si>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</si>
  <si>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</si>
  <si>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</si>
  <si>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</si>
  <si>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</si>
  <si>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</si>
  <si>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</si>
  <si>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</si>
  <si>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</si>
  <si>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</si>
  <si>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</si>
  <si>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</si>
  <si>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</si>
  <si>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</si>
  <si>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</si>
  <si>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</si>
  <si>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</si>
  <si>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</si>
  <si>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</si>
  <si>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</si>
  <si>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</si>
  <si>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</si>
  <si>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</si>
  <si>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</si>
  <si>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</si>
  <si>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</si>
  <si>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</si>
  <si>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</si>
  <si>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</si>
  <si>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</si>
  <si>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</si>
  <si>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</si>
  <si>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</si>
  <si>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</si>
  <si>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</si>
  <si>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</si>
  <si>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</si>
  <si>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</si>
  <si>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</si>
  <si>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</si>
  <si>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</si>
  <si>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</si>
  <si>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</si>
  <si>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</si>
  <si>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</si>
  <si>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</si>
  <si>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</si>
  <si>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</si>
  <si>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</si>
  <si>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</si>
  <si>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</si>
  <si>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</si>
  <si>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</si>
  <si>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</si>
  <si>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</si>
  <si>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</si>
  <si>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</si>
  <si>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</si>
  <si>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</si>
  <si>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</si>
  <si>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</si>
  <si>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</si>
  <si>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</si>
  <si>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</si>
  <si>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</si>
  <si>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</si>
  <si>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</si>
  <si>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</si>
  <si>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</si>
  <si>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</si>
  <si>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</si>
  <si>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</si>
  <si>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</si>
  <si>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</si>
  <si>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</si>
  <si>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</si>
  <si>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</si>
  <si>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</si>
  <si>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</si>
  <si>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</si>
  <si>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</si>
  <si>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</si>
  <si>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</si>
  <si>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</si>
  <si>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</si>
  <si>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</si>
  <si>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</si>
  <si>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</si>
  <si>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</si>
  <si>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</si>
  <si>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</si>
  <si>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</si>
  <si>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</si>
  <si>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</si>
  <si>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</si>
  <si>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</si>
  <si>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</si>
  <si>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</si>
  <si>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</si>
  <si>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</si>
  <si>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</si>
  <si>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</si>
  <si>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</si>
  <si>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</si>
  <si>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</si>
  <si>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</si>
  <si>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</si>
  <si>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</si>
  <si>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</si>
  <si>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</si>
  <si>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</si>
  <si>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</si>
  <si>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</si>
  <si>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</si>
  <si>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</si>
  <si>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</si>
  <si>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</si>
  <si>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</si>
  <si>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</si>
  <si>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</si>
  <si>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</si>
  <si>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</si>
  <si>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</si>
  <si>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</si>
  <si>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</si>
  <si>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</si>
  <si>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</si>
  <si>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</si>
  <si>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</si>
  <si>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</si>
  <si>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</si>
  <si>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</si>
  <si>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</si>
  <si>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</si>
  <si>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</si>
  <si>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</si>
  <si>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</si>
  <si>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</si>
  <si>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</si>
  <si>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</si>
  <si>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</si>
  <si>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</si>
  <si>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</si>
  <si>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</si>
  <si>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</si>
  <si>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</si>
  <si>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</si>
  <si>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</si>
  <si>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</si>
  <si>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</si>
  <si>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</si>
  <si>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</si>
  <si>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</si>
  <si>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</si>
  <si>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</si>
  <si>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</si>
  <si>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</si>
  <si>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</si>
  <si>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</si>
  <si>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</si>
  <si>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</si>
  <si>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</si>
  <si>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</si>
  <si>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</si>
  <si>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</si>
  <si>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</si>
  <si>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</si>
  <si>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</si>
  <si>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</si>
  <si>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</si>
  <si>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</si>
  <si>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</si>
  <si>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</si>
  <si>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</si>
  <si>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</si>
  <si>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</si>
  <si>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</si>
  <si>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</si>
  <si>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</si>
  <si>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</si>
  <si>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</si>
  <si>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</si>
  <si>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</si>
  <si>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</si>
  <si>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</si>
  <si>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</si>
  <si>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</si>
  <si>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</si>
  <si>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</si>
  <si>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</si>
  <si>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</si>
  <si>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</si>
  <si>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</si>
  <si>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</si>
  <si>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</si>
  <si>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</si>
  <si>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</si>
  <si>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</si>
  <si>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</si>
  <si>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</si>
  <si>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</si>
  <si>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</si>
  <si>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</si>
  <si>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</si>
  <si>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</si>
  <si>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</si>
  <si>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</si>
  <si>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</si>
  <si>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</si>
  <si>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</si>
  <si>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</si>
  <si>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</si>
  <si>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</si>
  <si>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</si>
  <si>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</si>
  <si>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</si>
  <si>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</si>
  <si>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</si>
  <si>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</si>
  <si>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</si>
  <si>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</si>
  <si>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</si>
  <si>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</si>
  <si>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</si>
  <si>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</si>
  <si>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</si>
  <si>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</si>
  <si>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</si>
  <si>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</si>
  <si>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</si>
  <si>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</si>
  <si>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</si>
  <si>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</si>
  <si>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</si>
  <si>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</si>
  <si>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</si>
  <si>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</si>
  <si>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</si>
  <si>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</si>
  <si>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</si>
  <si>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</si>
  <si>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</si>
  <si>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</si>
  <si>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</si>
  <si>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</si>
  <si>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</si>
  <si>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</si>
  <si>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</si>
  <si>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</si>
  <si>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</si>
  <si>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</si>
  <si>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</si>
  <si>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</si>
  <si>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</si>
  <si>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</si>
  <si>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</si>
  <si>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</si>
  <si>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</si>
  <si>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</si>
  <si>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</si>
  <si>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</si>
  <si>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</si>
  <si>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</si>
  <si>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</si>
  <si>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</si>
  <si>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</si>
  <si>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</si>
  <si>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</si>
  <si>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</si>
  <si>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</si>
  <si>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</si>
  <si>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</si>
  <si>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</si>
  <si>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</si>
  <si>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</si>
  <si>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</si>
  <si>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</si>
  <si>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</si>
  <si>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</si>
  <si>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</si>
  <si>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</si>
  <si>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</si>
  <si>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</si>
  <si>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</si>
  <si>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</si>
  <si>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</si>
  <si>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</si>
  <si>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</si>
  <si>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</si>
  <si>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</si>
  <si>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</si>
  <si>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</si>
  <si>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</si>
  <si>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</si>
  <si>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</si>
  <si>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</si>
  <si>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</si>
  <si>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</si>
  <si>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</si>
  <si>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</si>
  <si>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</si>
  <si>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</si>
  <si>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</si>
  <si>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</si>
  <si>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</si>
  <si>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</si>
  <si>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</si>
  <si>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</si>
  <si>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</si>
  <si>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</si>
  <si>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</si>
  <si>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</si>
  <si>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</si>
  <si>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</si>
  <si>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</si>
  <si>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</si>
  <si>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</si>
  <si>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</si>
  <si>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</si>
  <si>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</si>
  <si>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</si>
  <si>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</si>
  <si>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</si>
  <si>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</si>
  <si>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</si>
  <si>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</si>
  <si>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</si>
  <si>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</si>
  <si>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</si>
  <si>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</si>
  <si>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</si>
  <si>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</si>
  <si>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</si>
  <si>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</si>
  <si>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</si>
  <si>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</si>
  <si>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</si>
  <si>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</si>
  <si>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</si>
  <si>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</si>
  <si>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</si>
  <si>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</si>
  <si>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</si>
  <si>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</si>
  <si>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</si>
  <si>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</si>
  <si>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</si>
  <si>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</si>
  <si>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</si>
  <si>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</si>
  <si>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</si>
  <si>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</si>
  <si>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</si>
  <si>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</si>
  <si>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</si>
  <si>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</si>
  <si>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</si>
  <si>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</si>
  <si>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</si>
  <si>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</si>
  <si>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</si>
  <si>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</si>
  <si>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</si>
  <si>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</si>
  <si>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</si>
  <si>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</si>
  <si>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</si>
  <si>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</si>
  <si>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</si>
  <si>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</si>
  <si>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</si>
  <si>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</si>
  <si>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</si>
  <si>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</si>
  <si>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</si>
  <si>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</si>
  <si>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</si>
  <si>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</si>
  <si>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</si>
  <si>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</si>
  <si>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</si>
  <si>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</si>
  <si>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</si>
  <si>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</si>
  <si>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</si>
  <si>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</si>
  <si>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</si>
  <si>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</si>
  <si>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</si>
  <si>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</si>
  <si>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</si>
  <si>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</si>
  <si>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</si>
  <si>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</si>
  <si>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</si>
  <si>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</si>
  <si>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</si>
  <si>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</si>
  <si>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</si>
  <si>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</si>
  <si>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</si>
  <si>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</si>
  <si>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</si>
  <si>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</si>
  <si>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</si>
  <si>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</si>
  <si>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</si>
  <si>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</si>
  <si>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</si>
  <si>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</si>
  <si>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</si>
  <si>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</si>
  <si>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</si>
  <si>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</si>
  <si>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</si>
  <si>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</si>
  <si>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</si>
  <si>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</si>
  <si>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</si>
  <si>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</si>
  <si>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</si>
  <si>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</si>
  <si>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</si>
  <si>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</si>
  <si>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</si>
  <si>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</si>
  <si>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</si>
  <si>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</si>
  <si>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</si>
  <si>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</si>
  <si>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</si>
  <si>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</si>
  <si>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</si>
  <si>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</si>
  <si>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</si>
  <si>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</si>
  <si>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</si>
  <si>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</si>
  <si>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</si>
  <si>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</si>
  <si>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</si>
  <si>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</si>
  <si>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</si>
  <si>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</si>
  <si>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</si>
  <si>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</si>
  <si>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</si>
  <si>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</si>
  <si>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</si>
  <si>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</si>
  <si>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</si>
  <si>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</si>
  <si>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</si>
  <si>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</si>
  <si>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</si>
  <si>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</si>
  <si>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</si>
  <si>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</si>
  <si>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</si>
  <si>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</si>
  <si>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</si>
  <si>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</si>
  <si>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</si>
  <si>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</si>
  <si>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</si>
  <si>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</si>
  <si>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</si>
  <si>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</si>
  <si>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</si>
  <si>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</si>
  <si>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</si>
  <si>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</si>
  <si>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</si>
  <si>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</si>
  <si>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</si>
  <si>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</si>
  <si>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</si>
  <si>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</si>
  <si>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</si>
  <si>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</si>
  <si>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</si>
  <si>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</si>
  <si>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</si>
  <si>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</si>
  <si>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</si>
  <si>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</si>
  <si>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</si>
  <si>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</si>
  <si>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</si>
  <si>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</si>
  <si>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</si>
  <si>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</si>
  <si>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</si>
  <si>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</si>
  <si>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</si>
  <si>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</si>
  <si>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</si>
  <si>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</si>
  <si>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</si>
  <si>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</si>
  <si>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</si>
  <si>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</si>
  <si>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</si>
  <si>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</si>
  <si>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</si>
  <si>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</si>
  <si>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</si>
  <si>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</si>
  <si>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</si>
  <si>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</si>
  <si>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</si>
  <si>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</si>
  <si>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</si>
  <si>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</si>
  <si>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</si>
  <si>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</si>
  <si>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</si>
  <si>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</si>
  <si>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</si>
  <si>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</si>
  <si>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</si>
  <si>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</si>
  <si>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</si>
  <si>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</si>
  <si>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</si>
  <si>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</si>
  <si>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</si>
  <si>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</si>
  <si>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</si>
  <si>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</si>
  <si>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</si>
  <si>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</si>
  <si>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</si>
  <si>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</si>
  <si>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</si>
  <si>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</si>
  <si>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</si>
  <si>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</si>
  <si>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</si>
  <si>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</si>
  <si>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</si>
  <si>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</si>
  <si>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</si>
  <si>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</si>
  <si>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</si>
  <si>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</si>
  <si>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</si>
  <si>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</si>
  <si>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</si>
  <si>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</si>
  <si>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</si>
  <si>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</si>
  <si>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</si>
  <si>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</si>
  <si>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</si>
  <si>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</si>
  <si>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</si>
  <si>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</si>
  <si>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</si>
  <si>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</si>
  <si>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</si>
  <si>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</si>
  <si>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</si>
  <si>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</si>
  <si>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</si>
  <si>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</si>
  <si>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</si>
  <si>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</si>
  <si>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</si>
  <si>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</si>
  <si>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</si>
  <si>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</si>
  <si>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</si>
  <si>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</si>
  <si>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</si>
  <si>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</si>
  <si>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</si>
  <si>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</si>
  <si>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</si>
  <si>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</si>
  <si>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</si>
  <si>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</si>
  <si>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</si>
  <si>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</si>
  <si>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</si>
  <si>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</si>
  <si>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</si>
  <si>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</si>
  <si>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</si>
  <si>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</si>
  <si>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</si>
  <si>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</si>
  <si>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</si>
  <si>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</si>
  <si>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</si>
  <si>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</si>
  <si>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</si>
  <si>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</si>
  <si>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</si>
  <si>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</si>
  <si>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</si>
  <si>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</si>
  <si>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</si>
  <si>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</si>
  <si>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</si>
  <si>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</si>
  <si>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</si>
  <si>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</si>
  <si>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</si>
  <si>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</si>
  <si>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</si>
  <si>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</si>
  <si>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</si>
  <si>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</si>
  <si>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</si>
  <si>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</si>
  <si>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</si>
  <si>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</si>
  <si>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</si>
  <si>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</si>
  <si>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</si>
  <si>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</si>
  <si>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</si>
  <si>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</si>
  <si>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</si>
  <si>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</si>
  <si>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</si>
  <si>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</si>
  <si>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</si>
  <si>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</si>
  <si>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</si>
  <si>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</si>
  <si>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</si>
  <si>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</si>
  <si>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</si>
  <si>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</si>
  <si>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</si>
  <si>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</si>
  <si>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</si>
  <si>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</si>
  <si>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</si>
  <si>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</si>
  <si>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</si>
  <si>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</si>
  <si>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</si>
  <si>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</si>
  <si>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</si>
  <si>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</si>
  <si>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</si>
  <si>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</si>
  <si>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</si>
  <si>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</si>
  <si>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</si>
  <si>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</si>
  <si>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</si>
  <si>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</si>
  <si>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</si>
  <si>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</si>
  <si>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</si>
  <si>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</si>
  <si>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</si>
  <si>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</si>
  <si>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</si>
  <si>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</si>
  <si>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</si>
  <si>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</si>
  <si>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</si>
  <si>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</si>
  <si>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</si>
  <si>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</si>
  <si>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</si>
  <si>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</si>
  <si>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</si>
  <si>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</si>
  <si>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</si>
  <si>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</si>
  <si>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</si>
  <si>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</si>
  <si>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</si>
  <si>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</si>
  <si>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</si>
  <si>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</si>
  <si>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</si>
  <si>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</si>
  <si>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</si>
  <si>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</si>
  <si>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</si>
  <si>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</si>
  <si>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</si>
  <si>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</si>
  <si>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</si>
  <si>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</si>
  <si>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</si>
  <si>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</si>
  <si>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</si>
  <si>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</si>
  <si>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</si>
  <si>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</si>
  <si>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</si>
  <si>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</si>
  <si>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</si>
  <si>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</si>
  <si>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</si>
  <si>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</si>
  <si>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</si>
  <si>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</si>
  <si>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</si>
  <si>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</si>
  <si>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</si>
  <si>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</si>
  <si>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</si>
  <si>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</si>
  <si>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</si>
  <si>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</si>
  <si>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</si>
  <si>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</si>
  <si>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</si>
  <si>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</si>
  <si>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</si>
  <si>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</si>
  <si>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</si>
  <si>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</si>
  <si>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</si>
  <si>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</si>
  <si>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</si>
  <si>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</si>
  <si>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</si>
  <si>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</si>
  <si>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</si>
  <si>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</si>
  <si>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</si>
  <si>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</si>
  <si>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</si>
  <si>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</si>
  <si>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</si>
  <si>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</si>
  <si>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</si>
  <si>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</si>
  <si>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</si>
  <si>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</si>
  <si>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</si>
  <si>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</si>
  <si>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</si>
  <si>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</si>
  <si>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</si>
  <si>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</si>
  <si>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</si>
  <si>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</si>
  <si>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</si>
  <si>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</si>
  <si>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</si>
  <si>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</si>
  <si>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</si>
  <si>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</si>
  <si>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</si>
  <si>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</si>
  <si>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</si>
  <si>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</si>
  <si>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</si>
  <si>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</si>
  <si>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</si>
  <si>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</si>
  <si>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</si>
  <si>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</si>
  <si>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</si>
  <si>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</si>
  <si>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</si>
  <si>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</si>
  <si>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</si>
  <si>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</si>
  <si>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</si>
  <si>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</si>
  <si>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</si>
  <si>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</si>
  <si>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</si>
  <si>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</si>
  <si>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</si>
  <si>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</si>
  <si>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</si>
  <si>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</si>
  <si>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</si>
  <si>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</si>
  <si>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</si>
  <si>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</si>
  <si>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</si>
  <si>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</si>
  <si>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</si>
  <si>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</si>
  <si>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</si>
  <si>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</si>
  <si>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</si>
  <si>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</si>
  <si>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</si>
  <si>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</si>
  <si>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</si>
  <si>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</si>
  <si>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</si>
  <si>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</si>
  <si>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</si>
  <si>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</si>
  <si>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</si>
  <si>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</si>
  <si>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</si>
  <si>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</si>
  <si>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</si>
  <si>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</si>
  <si>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</si>
  <si>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</si>
  <si>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</si>
  <si>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</si>
  <si>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</si>
  <si>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</si>
  <si>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</si>
  <si>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</si>
  <si>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</si>
  <si>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</si>
  <si>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</si>
  <si>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</si>
  <si>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</si>
  <si>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</si>
  <si>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</si>
  <si>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</si>
  <si>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</si>
  <si>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</si>
  <si>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</si>
  <si>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</si>
  <si>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</si>
  <si>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</si>
  <si>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</si>
  <si>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</si>
  <si>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</si>
  <si>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</si>
  <si>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</si>
  <si>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</si>
  <si>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</si>
  <si>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</si>
  <si>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</si>
  <si>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</si>
  <si>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</si>
  <si>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</si>
  <si>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</si>
  <si>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</si>
  <si>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</si>
  <si>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</si>
  <si>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</si>
  <si>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</si>
  <si>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</si>
  <si>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</si>
  <si>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</si>
  <si>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</si>
  <si>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</si>
  <si>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</si>
  <si>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</si>
  <si>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</si>
  <si>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</si>
  <si>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</si>
  <si>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</si>
  <si>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</si>
  <si>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</si>
  <si>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</si>
  <si>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</si>
  <si>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</si>
  <si>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</si>
  <si>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</si>
  <si>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</si>
  <si>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</si>
  <si>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</si>
  <si>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</si>
  <si>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</si>
  <si>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</si>
  <si>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</si>
  <si>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</si>
  <si>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</si>
  <si>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</si>
  <si>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</si>
  <si>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</si>
  <si>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</si>
  <si>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</si>
  <si>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</si>
  <si>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</si>
  <si>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</si>
  <si>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</si>
  <si>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</si>
  <si>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</si>
  <si>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</si>
  <si>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</si>
  <si>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</si>
  <si>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</si>
  <si>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</si>
  <si>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</si>
  <si>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</si>
  <si>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</si>
  <si>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</si>
  <si>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</si>
  <si>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</si>
  <si>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</si>
  <si>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</si>
  <si>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</si>
  <si>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</si>
  <si>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</si>
  <si>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</si>
  <si>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</si>
  <si>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</si>
  <si>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</si>
  <si>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</si>
  <si>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</si>
  <si>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</si>
  <si>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</si>
  <si>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</si>
  <si>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</si>
  <si>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</si>
  <si>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</si>
  <si>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</si>
  <si>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</si>
  <si>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</si>
  <si>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</si>
  <si>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</si>
  <si>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</si>
  <si>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</si>
  <si>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</si>
  <si>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</si>
  <si>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</si>
  <si>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</si>
  <si>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</si>
  <si>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</si>
  <si>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</si>
  <si>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</si>
  <si>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</si>
  <si>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</si>
  <si>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</si>
  <si>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</si>
  <si>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</si>
  <si>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</si>
  <si>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</si>
  <si>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</si>
  <si>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</si>
  <si>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</si>
  <si>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</si>
  <si>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</si>
  <si>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</si>
  <si>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</si>
  <si>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</si>
  <si>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</si>
  <si>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</si>
  <si>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</si>
  <si>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</si>
  <si>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</si>
  <si>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</si>
  <si>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</si>
  <si>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</si>
  <si>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</si>
  <si>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</si>
  <si>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</si>
  <si>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</si>
  <si>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</si>
  <si>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</si>
  <si>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</si>
  <si>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</si>
  <si>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</si>
  <si>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</si>
  <si>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</si>
  <si>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</si>
  <si>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</si>
  <si>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</si>
  <si>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</si>
  <si>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</si>
  <si>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</si>
  <si>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</si>
  <si>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</si>
  <si>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</si>
  <si>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</si>
  <si>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</si>
  <si>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</si>
  <si>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</si>
  <si>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</si>
  <si>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</si>
  <si>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</si>
  <si>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</si>
  <si>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</si>
  <si>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</si>
  <si>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</si>
  <si>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</si>
  <si>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</si>
  <si>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</si>
  <si>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</si>
  <si>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</si>
  <si>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</si>
  <si>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</si>
  <si>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</si>
  <si>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</si>
  <si>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</si>
  <si>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</si>
  <si>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</si>
  <si>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</si>
  <si>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</si>
  <si>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</si>
  <si>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</si>
  <si>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</si>
  <si>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</si>
  <si>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</si>
  <si>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</si>
  <si>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</si>
  <si>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</si>
  <si>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</si>
  <si>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</si>
  <si>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</si>
  <si>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</si>
  <si>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</si>
  <si>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</si>
  <si>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</si>
  <si>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</si>
  <si>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</si>
  <si>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</si>
  <si>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</si>
  <si>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</si>
  <si>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</si>
  <si>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</si>
  <si>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</si>
  <si>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</si>
  <si>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</si>
  <si>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</si>
  <si>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</si>
  <si>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</si>
  <si>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</si>
  <si>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</si>
  <si>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</si>
  <si>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</si>
  <si>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</si>
  <si>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</si>
  <si>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</si>
  <si>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</si>
  <si>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</si>
  <si>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</si>
  <si>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</si>
  <si>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</si>
  <si>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</si>
  <si>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</si>
  <si>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</si>
  <si>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</si>
  <si>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</si>
  <si>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</si>
  <si>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</si>
  <si>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</si>
  <si>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</si>
  <si>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</si>
  <si>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</si>
  <si>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</si>
  <si>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</si>
  <si>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</si>
  <si>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</si>
  <si>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</si>
  <si>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</si>
  <si>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</si>
  <si>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</si>
  <si>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</si>
  <si>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</si>
  <si>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</si>
  <si>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</si>
  <si>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</si>
  <si>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</si>
  <si>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</si>
  <si>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</si>
  <si>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</si>
  <si>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</si>
  <si>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</si>
  <si>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</si>
  <si>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</si>
  <si>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</si>
  <si>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</si>
  <si>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</si>
  <si>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</si>
  <si>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</si>
  <si>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</si>
  <si>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</si>
  <si>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</si>
  <si>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</si>
  <si>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</si>
  <si>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</si>
  <si>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</si>
  <si>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</si>
  <si>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</si>
  <si>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</si>
  <si>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</si>
  <si>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</si>
  <si>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</si>
  <si>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</si>
  <si>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</si>
  <si>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</si>
  <si>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</si>
  <si>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</si>
  <si>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</si>
  <si>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</si>
  <si>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</si>
  <si>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</si>
  <si>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</si>
  <si>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</si>
  <si>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</si>
  <si>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</si>
  <si>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</si>
  <si>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</si>
  <si>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</si>
  <si>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</si>
  <si>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</si>
  <si>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</si>
  <si>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</si>
  <si>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</si>
  <si>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</si>
  <si>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</si>
  <si>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</si>
  <si>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</si>
  <si>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</si>
  <si>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</si>
  <si>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</si>
  <si>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</si>
  <si>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</si>
  <si>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</si>
  <si>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</si>
  <si>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</si>
  <si>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</si>
  <si>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</si>
  <si>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</si>
  <si>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</si>
  <si>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</si>
  <si>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</si>
  <si>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</si>
  <si>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</si>
  <si>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</si>
  <si>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</si>
  <si>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</si>
  <si>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</si>
  <si>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</si>
  <si>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</si>
  <si>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</si>
  <si>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</si>
  <si>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</si>
  <si>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</si>
  <si>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</si>
  <si>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</si>
  <si>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</si>
  <si>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</si>
  <si>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</si>
  <si>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</si>
  <si>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</si>
  <si>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</si>
  <si>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</si>
  <si>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</si>
  <si>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</si>
  <si>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</si>
  <si>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</si>
  <si>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</si>
  <si>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</si>
  <si>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</si>
  <si>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</si>
  <si>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</si>
  <si>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</si>
  <si>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</si>
  <si>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</si>
  <si>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</si>
  <si>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</si>
  <si>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</si>
  <si>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</si>
  <si>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</si>
  <si>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</si>
  <si>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</si>
  <si>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</si>
  <si>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</si>
  <si>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</si>
  <si>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</si>
  <si>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</si>
  <si>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</si>
  <si>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</si>
  <si>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</si>
  <si>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</si>
  <si>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</si>
  <si>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</si>
  <si>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</si>
  <si>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</si>
  <si>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</si>
  <si>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</si>
  <si>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</si>
  <si>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</si>
  <si>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</si>
  <si>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</si>
  <si>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</si>
  <si>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</si>
  <si>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</si>
  <si>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</si>
  <si>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</si>
  <si>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</si>
  <si>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</si>
  <si>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</si>
  <si>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</si>
  <si>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</si>
  <si>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</si>
  <si>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</si>
  <si>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</si>
  <si>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</si>
  <si>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</si>
  <si>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</si>
  <si>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</si>
  <si>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</si>
  <si>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</si>
  <si>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</si>
  <si>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</si>
  <si>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</si>
  <si>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</si>
  <si>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</si>
  <si>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</si>
  <si>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</si>
  <si>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</si>
  <si>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</si>
  <si>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</si>
  <si>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</si>
  <si>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</si>
  <si>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</si>
  <si>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</si>
  <si>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</si>
  <si>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</si>
  <si>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</si>
  <si>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</si>
  <si>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</si>
  <si>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</si>
  <si>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</si>
  <si>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</si>
  <si>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</si>
  <si>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</si>
  <si>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</si>
  <si>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</si>
  <si>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</si>
  <si>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</si>
  <si>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</si>
  <si>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</si>
  <si>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</si>
  <si>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</si>
  <si>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</si>
  <si>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</si>
  <si>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</si>
  <si>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</si>
  <si>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</si>
  <si>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</si>
  <si>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</si>
  <si>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</si>
  <si>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</si>
  <si>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</si>
  <si>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</si>
  <si>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</si>
  <si>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</si>
  <si>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</si>
  <si>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</si>
  <si>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</si>
  <si>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</si>
  <si>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</si>
  <si>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</si>
  <si>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</si>
  <si>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</si>
  <si>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</si>
  <si>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</si>
  <si>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</si>
  <si>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</si>
  <si>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</si>
  <si>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</si>
  <si>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</si>
  <si>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</si>
  <si>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</si>
  <si>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</si>
  <si>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</si>
  <si>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</si>
  <si>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</si>
  <si>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</si>
  <si>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</si>
  <si>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</si>
  <si>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</si>
  <si>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</si>
  <si>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</si>
  <si>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</si>
  <si>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</si>
  <si>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</si>
  <si>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</si>
  <si>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</si>
  <si>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</si>
  <si>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</si>
  <si>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</si>
  <si>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</si>
  <si>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</si>
  <si>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</si>
  <si>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</si>
  <si>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</si>
  <si>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</si>
  <si>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</si>
  <si>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</si>
  <si>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</si>
  <si>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</si>
  <si>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</si>
  <si>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</si>
  <si>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</si>
  <si>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</si>
  <si>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</si>
  <si>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</si>
  <si>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</si>
  <si>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</si>
  <si>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</si>
  <si>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</si>
  <si>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</si>
  <si>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</si>
  <si>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</si>
  <si>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</si>
  <si>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</si>
  <si>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</si>
  <si>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</si>
  <si>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</si>
  <si>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</si>
  <si>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</si>
  <si>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</si>
  <si>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</si>
  <si>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</si>
  <si>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</si>
  <si>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</si>
  <si>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</si>
  <si>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</si>
  <si>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</si>
  <si>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</si>
  <si>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</si>
  <si>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</si>
  <si>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</si>
  <si>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</si>
  <si>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</si>
  <si>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</si>
  <si>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</si>
  <si>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</si>
  <si>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</si>
  <si>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</si>
  <si>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</si>
  <si>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</si>
  <si>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</si>
  <si>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</si>
  <si>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</si>
  <si>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</si>
  <si>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</si>
  <si>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</si>
  <si>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</si>
  <si>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</si>
  <si>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</si>
  <si>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</si>
  <si>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</si>
  <si>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</si>
  <si>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</si>
  <si>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</si>
  <si>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</si>
  <si>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</si>
  <si>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</si>
  <si>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</si>
  <si>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</si>
  <si>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</si>
  <si>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</si>
  <si>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</si>
  <si>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</si>
  <si>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</si>
  <si>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</si>
  <si>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</si>
  <si>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</si>
  <si>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</si>
  <si>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</si>
  <si>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</si>
  <si>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</si>
  <si>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</si>
  <si>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</si>
  <si>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</si>
  <si>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</si>
  <si>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</si>
  <si>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</si>
  <si>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</si>
  <si>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</si>
  <si>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</si>
  <si>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</si>
  <si>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</si>
  <si>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</si>
  <si>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</si>
  <si>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</si>
  <si>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</si>
  <si>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</si>
  <si>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</si>
  <si>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</si>
  <si>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</si>
  <si>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</si>
  <si>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</si>
  <si>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</si>
  <si>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</si>
  <si>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</si>
  <si>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</si>
  <si>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</si>
  <si>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</si>
  <si>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</si>
  <si>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</si>
  <si>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</si>
  <si>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</si>
  <si>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</si>
  <si>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</si>
  <si>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</si>
  <si>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</si>
  <si>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</si>
  <si>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</si>
  <si>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</si>
  <si>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</si>
  <si>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</si>
  <si>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</si>
  <si>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</si>
  <si>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</si>
  <si>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</si>
  <si>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</si>
  <si>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</si>
  <si>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</si>
  <si>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</si>
  <si>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</si>
  <si>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</si>
  <si>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</si>
  <si>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</si>
  <si>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</si>
  <si>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</si>
  <si>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</si>
  <si>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</si>
  <si>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</si>
  <si>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</si>
  <si>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</si>
  <si>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</si>
  <si>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</si>
  <si>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</si>
  <si>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</si>
  <si>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</si>
  <si>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</si>
  <si>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</si>
  <si>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</si>
  <si>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</si>
  <si>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</si>
  <si>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</si>
  <si>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</si>
  <si>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</si>
  <si>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</si>
  <si>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</si>
  <si>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</si>
  <si>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</si>
  <si>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</si>
  <si>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</si>
  <si>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</si>
  <si>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</si>
  <si>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</si>
  <si>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</si>
  <si>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</si>
  <si>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</si>
  <si>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</si>
  <si>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</si>
  <si>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</si>
  <si>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</si>
  <si>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</si>
  <si>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</si>
  <si>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</si>
  <si>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</si>
  <si>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</si>
  <si>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</si>
  <si>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</si>
  <si>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</si>
  <si>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</si>
  <si>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</si>
  <si>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</si>
  <si>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</si>
  <si>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</si>
  <si>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</si>
  <si>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</si>
  <si>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</si>
  <si>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</si>
  <si>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</si>
  <si>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</si>
  <si>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</si>
  <si>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</si>
  <si>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</si>
  <si>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</si>
  <si>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</si>
  <si>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</si>
  <si>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</si>
  <si>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</si>
  <si>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</si>
  <si>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</si>
  <si>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</si>
  <si>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</si>
  <si>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</si>
  <si>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</si>
  <si>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</si>
  <si>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</si>
  <si>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</si>
  <si>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</si>
  <si>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</si>
  <si>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</si>
  <si>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</si>
  <si>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</si>
  <si>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</si>
  <si>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</si>
  <si>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</si>
  <si>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</si>
  <si>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</si>
  <si>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</si>
  <si>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</si>
  <si>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</si>
  <si>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</si>
  <si>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</si>
  <si>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</si>
  <si>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</si>
  <si>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</si>
  <si>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</si>
  <si>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</si>
  <si>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</si>
  <si>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</si>
  <si>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</si>
  <si>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</si>
  <si>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</si>
  <si>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</si>
  <si>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</si>
  <si>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</si>
  <si>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</si>
  <si>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</si>
  <si>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</si>
  <si>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</si>
  <si>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</si>
  <si>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</si>
  <si>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</si>
  <si>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</si>
  <si>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</si>
  <si>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</si>
  <si>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</si>
  <si>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</si>
  <si>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</si>
  <si>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</si>
  <si>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</si>
  <si>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</si>
  <si>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</si>
  <si>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</si>
  <si>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</si>
  <si>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</si>
  <si>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</si>
  <si>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</si>
  <si>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</si>
  <si>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</si>
  <si>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</si>
  <si>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</si>
  <si>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</si>
  <si>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</si>
  <si>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</si>
  <si>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</si>
  <si>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</si>
  <si>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</si>
  <si>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</si>
  <si>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</si>
  <si>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</si>
  <si>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</si>
  <si>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</si>
  <si>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</si>
  <si>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</si>
  <si>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</si>
  <si>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</si>
  <si>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</si>
  <si>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</si>
  <si>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</si>
  <si>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</si>
  <si>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</si>
  <si>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</si>
  <si>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</si>
  <si>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</si>
  <si>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</si>
  <si>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</si>
  <si>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</si>
  <si>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</si>
  <si>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</si>
  <si>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</si>
  <si>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</si>
  <si>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</si>
  <si>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</si>
  <si>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</si>
  <si>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</si>
  <si>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</si>
  <si>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</si>
  <si>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</si>
  <si>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</si>
  <si>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</si>
  <si>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</si>
  <si>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</si>
  <si>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</si>
  <si>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</si>
  <si>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</si>
  <si>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</si>
  <si>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</si>
  <si>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</si>
  <si>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</si>
  <si>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</si>
  <si>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</si>
  <si>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</si>
  <si>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</si>
  <si>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</si>
  <si>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</si>
  <si>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</si>
  <si>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</si>
  <si>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</si>
  <si>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</si>
  <si>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</si>
  <si>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</si>
  <si>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</si>
  <si>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</si>
  <si>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</si>
  <si>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</si>
  <si>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</si>
  <si>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</si>
  <si>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</si>
  <si>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</si>
  <si>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</si>
  <si>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</si>
  <si>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</si>
  <si>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</si>
  <si>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</si>
  <si>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</si>
  <si>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</si>
  <si>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</si>
  <si>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</si>
  <si>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</si>
  <si>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</si>
  <si>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</si>
  <si>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</si>
  <si>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</si>
  <si>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</si>
  <si>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</si>
  <si>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</si>
  <si>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</si>
  <si>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</si>
  <si>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</si>
  <si>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</si>
  <si>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</si>
  <si>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</si>
  <si>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</si>
  <si>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</si>
  <si>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</si>
  <si>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</si>
  <si>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</si>
  <si>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</si>
  <si>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</si>
  <si>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</si>
  <si>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</si>
  <si>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</si>
  <si>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</si>
  <si>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</si>
  <si>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</si>
  <si>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</si>
  <si>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</si>
  <si>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</si>
  <si>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</si>
  <si>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</si>
  <si>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</si>
  <si>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</si>
  <si>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</si>
  <si>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</si>
  <si>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</si>
  <si>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</si>
  <si>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</si>
  <si>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</si>
  <si>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</si>
  <si>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</si>
  <si>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</si>
  <si>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</si>
  <si>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</si>
  <si>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</si>
  <si>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</si>
  <si>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</si>
  <si>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</si>
  <si>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</si>
  <si>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</si>
  <si>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</si>
  <si>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</si>
  <si>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</si>
  <si>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</si>
  <si>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</si>
  <si>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</si>
  <si>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</si>
  <si>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</si>
  <si>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</si>
  <si>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</si>
  <si>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</si>
  <si>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</si>
  <si>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</si>
  <si>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</si>
  <si>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</si>
  <si>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</si>
  <si>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</si>
  <si>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</si>
  <si>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</si>
  <si>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</si>
  <si>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</si>
  <si>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</si>
  <si>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</si>
  <si>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</si>
  <si>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</si>
  <si>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</si>
  <si>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</si>
  <si>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</si>
  <si>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</si>
  <si>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</si>
  <si>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</si>
  <si>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</si>
  <si>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</si>
  <si>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</si>
  <si>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</si>
  <si>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</si>
  <si>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</si>
  <si>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</si>
  <si>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</si>
  <si>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</si>
  <si>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</si>
  <si>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</si>
  <si>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</si>
  <si>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</si>
  <si>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</si>
  <si>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</si>
  <si>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</si>
  <si>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</si>
  <si>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</si>
  <si>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</si>
  <si>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</si>
  <si>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</si>
  <si>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</si>
  <si>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</si>
  <si>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</si>
  <si>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</si>
  <si>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</si>
  <si>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</si>
  <si>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</si>
  <si>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</si>
  <si>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</si>
  <si>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</si>
  <si>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</si>
  <si>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</si>
  <si>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</si>
  <si>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</si>
  <si>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</si>
  <si>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</si>
  <si>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</si>
  <si>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</si>
  <si>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</si>
  <si>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</si>
  <si>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</si>
  <si>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</si>
  <si>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</si>
  <si>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</si>
  <si>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</si>
  <si>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</si>
  <si>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</si>
  <si>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</si>
  <si>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</si>
  <si>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</si>
  <si>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</si>
  <si>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</si>
  <si>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</si>
  <si>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</si>
  <si>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</si>
  <si>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</si>
  <si>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</si>
  <si>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</si>
  <si>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</si>
  <si>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</si>
  <si>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</si>
  <si>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</si>
  <si>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</si>
  <si>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</si>
  <si>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</si>
  <si>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</si>
  <si>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</si>
  <si>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</si>
  <si>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</si>
  <si>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</si>
  <si>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</si>
  <si>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</si>
  <si>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</si>
  <si>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</si>
  <si>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</si>
  <si>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</si>
  <si>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</si>
  <si>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</si>
  <si>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</si>
  <si>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</si>
  <si>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</si>
  <si>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</si>
  <si>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</si>
  <si>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</si>
  <si>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</si>
  <si>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</si>
  <si>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</si>
  <si>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</si>
  <si>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</si>
  <si>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</si>
  <si>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</si>
  <si>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</si>
  <si>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</si>
  <si>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</si>
  <si>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</si>
  <si>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</si>
  <si>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</si>
  <si>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</si>
  <si>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</si>
  <si>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</si>
  <si>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</si>
  <si>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</si>
  <si>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</si>
  <si>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</si>
  <si>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</si>
  <si>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</si>
  <si>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</si>
  <si>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</si>
  <si>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</si>
  <si>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</si>
  <si>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</si>
  <si>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</si>
  <si>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</si>
  <si>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</si>
  <si>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</si>
  <si>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</si>
  <si>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</si>
  <si>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</si>
  <si>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</si>
  <si>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</si>
  <si>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</si>
  <si>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</si>
  <si>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</si>
  <si>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</si>
  <si>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</si>
  <si>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</si>
  <si>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</si>
  <si>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</si>
  <si>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</si>
  <si>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</si>
  <si>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</si>
  <si>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</si>
  <si>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</si>
  <si>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</si>
  <si>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</si>
  <si>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</si>
  <si>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</si>
  <si>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</si>
  <si>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</si>
  <si>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</si>
  <si>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</si>
  <si>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</si>
  <si>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</si>
  <si>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</si>
  <si>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</si>
  <si>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</si>
  <si>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</si>
  <si>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</si>
  <si>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</si>
  <si>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</si>
  <si>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</si>
  <si>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</si>
  <si>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</si>
  <si>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</si>
  <si>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</si>
  <si>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</si>
  <si>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</si>
  <si>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</si>
  <si>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</si>
  <si>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</si>
  <si>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</si>
  <si>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</si>
  <si>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</si>
  <si>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</si>
  <si>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</si>
  <si>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</si>
  <si>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</si>
  <si>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</si>
  <si>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</si>
  <si>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</si>
  <si>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</si>
  <si>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</si>
  <si>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</si>
  <si>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</si>
  <si>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</si>
  <si>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</si>
  <si>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</si>
  <si>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</si>
  <si>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</si>
  <si>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</si>
  <si>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</si>
  <si>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</si>
  <si>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</si>
  <si>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</si>
  <si>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</si>
  <si>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</si>
  <si>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</si>
  <si>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</si>
  <si>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</si>
  <si>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</si>
  <si>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</si>
  <si>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</si>
  <si>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</si>
  <si>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</si>
  <si>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</si>
  <si>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</si>
  <si>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</si>
  <si>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</si>
  <si>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</si>
  <si>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</si>
  <si>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</si>
  <si>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</si>
  <si>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</si>
  <si>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</si>
  <si>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</si>
  <si>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</si>
  <si>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</si>
  <si>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</si>
  <si>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</si>
  <si>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</si>
  <si>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</si>
  <si>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</si>
  <si>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</si>
  <si>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</si>
  <si>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</si>
  <si>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</si>
  <si>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</si>
  <si>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</si>
  <si>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</si>
  <si>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</si>
  <si>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</si>
  <si>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</si>
  <si>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</si>
  <si>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</si>
  <si>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</si>
  <si>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</si>
  <si>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</si>
  <si>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</si>
  <si>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</si>
  <si>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</si>
  <si>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</si>
  <si>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</si>
  <si>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</si>
  <si>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</si>
  <si>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</si>
  <si>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</si>
  <si>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</si>
  <si>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</si>
  <si>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</si>
  <si>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</si>
  <si>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</si>
  <si>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</si>
  <si>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</si>
  <si>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</si>
  <si>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</si>
  <si>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</si>
  <si>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</si>
  <si>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</si>
  <si>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</si>
  <si>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</si>
  <si>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</si>
  <si>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</si>
  <si>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</si>
  <si>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</si>
  <si>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</si>
  <si>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</si>
  <si>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</si>
  <si>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</si>
  <si>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</si>
  <si>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</si>
  <si>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</si>
  <si>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</si>
  <si>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</si>
  <si>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</si>
  <si>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</si>
  <si>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</si>
  <si>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</si>
  <si>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</si>
  <si>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</si>
  <si>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</si>
  <si>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</si>
  <si>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</si>
  <si>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</si>
  <si>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</si>
  <si>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</si>
  <si>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</si>
  <si>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</si>
  <si>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</si>
  <si>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</si>
  <si>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</si>
  <si>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</si>
  <si>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</si>
  <si>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</si>
  <si>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</si>
  <si>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</si>
  <si>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</si>
  <si>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</si>
  <si>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</si>
  <si>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</si>
  <si>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</si>
  <si>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</si>
  <si>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</si>
  <si>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</si>
  <si>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</si>
  <si>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</si>
  <si>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</si>
  <si>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</si>
  <si>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</si>
  <si>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</si>
  <si>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</si>
  <si>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</si>
  <si>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</si>
  <si>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</si>
  <si>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</si>
  <si>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</si>
  <si>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</si>
  <si>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</si>
  <si>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</si>
  <si>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</si>
  <si>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</si>
  <si>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</si>
  <si>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</si>
  <si>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</si>
  <si>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</si>
  <si>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</si>
  <si>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</si>
  <si>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</si>
  <si>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</si>
  <si>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</si>
  <si>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</si>
  <si>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</si>
  <si>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</si>
  <si>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</si>
  <si>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</si>
  <si>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</si>
  <si>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</si>
  <si>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</si>
  <si>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</si>
  <si>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</si>
  <si>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</si>
  <si>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</si>
  <si>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</si>
  <si>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</si>
  <si>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</si>
  <si>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</si>
  <si>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</si>
  <si>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</si>
  <si>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</si>
  <si>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</si>
  <si>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</si>
  <si>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</si>
  <si>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</si>
  <si>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</si>
  <si>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</si>
  <si>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</si>
  <si>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</si>
  <si>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</si>
  <si>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</si>
  <si>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</si>
  <si>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</si>
  <si>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</si>
  <si>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</si>
  <si>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</si>
  <si>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</si>
  <si>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</si>
  <si>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</si>
  <si>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</si>
  <si>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</si>
  <si>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</si>
  <si>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</si>
  <si>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</si>
  <si>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</si>
  <si>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</si>
  <si>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</si>
  <si>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</si>
  <si>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</si>
  <si>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</si>
  <si>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</si>
  <si>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</si>
  <si>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</si>
  <si>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</si>
  <si>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</si>
  <si>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</si>
  <si>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</si>
  <si>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</si>
  <si>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</si>
  <si>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</si>
  <si>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</si>
  <si>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</si>
  <si>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</si>
  <si>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</si>
  <si>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</si>
  <si>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</si>
  <si>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</si>
  <si>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</si>
  <si>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</si>
  <si>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</si>
  <si>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</si>
  <si>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</si>
  <si>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</si>
  <si>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</si>
  <si>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</si>
  <si>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</si>
  <si>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</si>
  <si>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</si>
  <si>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</si>
  <si>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</si>
  <si>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</si>
  <si>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</si>
  <si>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</si>
  <si>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</si>
  <si>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</si>
  <si>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</si>
  <si>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</si>
  <si>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</si>
  <si>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</si>
  <si>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</si>
  <si>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</si>
  <si>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</si>
  <si>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</si>
  <si>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</si>
  <si>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</si>
  <si>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</si>
  <si>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</si>
  <si>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</si>
  <si>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</si>
  <si>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</si>
  <si>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</si>
  <si>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</si>
  <si>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</si>
  <si>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</si>
  <si>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</si>
  <si>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</si>
  <si>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</si>
  <si>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</si>
  <si>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</si>
  <si>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</si>
  <si>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</si>
  <si>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</si>
  <si>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</si>
  <si>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</si>
  <si>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</si>
  <si>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</si>
  <si>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</si>
  <si>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</si>
  <si>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</si>
  <si>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</si>
  <si>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</si>
  <si>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</si>
  <si>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</si>
  <si>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</si>
  <si>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</si>
  <si>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</si>
  <si>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</si>
  <si>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</si>
  <si>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</si>
  <si>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</si>
  <si>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</si>
  <si>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</si>
  <si>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</si>
  <si>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</si>
  <si>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</si>
  <si>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</si>
  <si>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</si>
  <si>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</si>
  <si>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</si>
  <si>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</si>
  <si>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</si>
  <si>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</si>
  <si>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</si>
  <si>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</si>
  <si>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</si>
  <si>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</si>
  <si>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</si>
  <si>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</si>
  <si>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</si>
  <si>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</si>
  <si>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</si>
  <si>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</si>
  <si>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</si>
  <si>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</si>
  <si>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</si>
  <si>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</si>
  <si>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</si>
  <si>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</si>
  <si>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</si>
  <si>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</si>
  <si>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</si>
  <si>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</si>
  <si>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</si>
  <si>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</si>
  <si>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</si>
  <si>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</si>
  <si>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</si>
  <si>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</si>
  <si>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</si>
  <si>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</si>
  <si>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</si>
  <si>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</si>
  <si>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</si>
  <si>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</si>
  <si>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</si>
  <si>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</si>
  <si>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</si>
  <si>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</si>
  <si>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</si>
  <si>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</si>
  <si>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</si>
  <si>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</si>
  <si>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</si>
  <si>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</si>
  <si>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</si>
  <si>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</si>
  <si>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</si>
  <si>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</si>
  <si>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</si>
  <si>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</si>
  <si>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</si>
  <si>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</si>
  <si>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</si>
  <si>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</si>
  <si>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</si>
  <si>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</si>
  <si>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</si>
  <si>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</si>
  <si>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</si>
  <si>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</si>
  <si>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</si>
  <si>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</si>
  <si>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</si>
  <si>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</si>
  <si>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</si>
  <si>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</si>
  <si>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</si>
  <si>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</si>
  <si>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</si>
  <si>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</si>
  <si>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</si>
  <si>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</si>
  <si>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</si>
  <si>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</si>
  <si>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</si>
  <si>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</si>
  <si>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</si>
  <si>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</si>
  <si>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</si>
  <si>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</si>
  <si>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</si>
  <si>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</si>
  <si>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</si>
  <si>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</si>
  <si>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</si>
  <si>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</si>
  <si>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</si>
  <si>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</si>
  <si>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</si>
  <si>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</si>
  <si>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</si>
  <si>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</si>
  <si>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</si>
  <si>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</si>
  <si>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</si>
  <si>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</si>
  <si>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</si>
  <si>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</si>
  <si>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</si>
  <si>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</si>
  <si>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</si>
  <si>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</si>
  <si>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</si>
  <si>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</si>
  <si>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</si>
  <si>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</si>
  <si>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</si>
  <si>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</si>
  <si>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</si>
  <si>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</si>
  <si>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</si>
  <si>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</si>
  <si>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</si>
  <si>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</si>
  <si>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</si>
  <si>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</si>
  <si>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</si>
  <si>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</si>
  <si>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</si>
  <si>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</si>
  <si>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</si>
  <si>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</si>
  <si>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</si>
  <si>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</si>
  <si>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</si>
  <si>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</si>
  <si>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</si>
  <si>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</si>
  <si>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</si>
  <si>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</si>
  <si>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</si>
  <si>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</si>
  <si>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</si>
  <si>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</si>
  <si>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</si>
  <si>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</si>
  <si>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</si>
  <si>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</si>
  <si>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</si>
  <si>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</si>
  <si>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</si>
  <si>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</si>
  <si>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</si>
  <si>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</si>
  <si>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</si>
  <si>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</si>
  <si>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</si>
  <si>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</si>
  <si>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</si>
  <si>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</si>
  <si>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</si>
  <si>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</si>
  <si>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</si>
  <si>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</si>
  <si>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</si>
  <si>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</si>
  <si>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</si>
  <si>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</si>
  <si>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</si>
  <si>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</si>
  <si>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</si>
  <si>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</si>
  <si>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</si>
  <si>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</si>
  <si>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</si>
  <si>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</si>
  <si>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</si>
  <si>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</si>
  <si>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</si>
  <si>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</si>
  <si>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</si>
  <si>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</si>
  <si>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</si>
  <si>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</si>
  <si>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</si>
  <si>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</si>
  <si>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</si>
  <si>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</si>
  <si>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</si>
  <si>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</si>
  <si>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</si>
  <si>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</si>
  <si>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</si>
  <si>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</si>
  <si>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</si>
  <si>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</si>
  <si>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</si>
  <si>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</si>
  <si>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</si>
  <si>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</si>
  <si>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</si>
  <si>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</si>
  <si>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</si>
  <si>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</si>
  <si>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</si>
  <si>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</si>
  <si>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</si>
  <si>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</si>
  <si>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</si>
  <si>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</si>
  <si>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</si>
  <si>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</si>
  <si>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</si>
  <si>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</si>
  <si>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</si>
  <si>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</si>
  <si>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</si>
  <si>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</si>
  <si>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</si>
  <si>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</si>
  <si>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</si>
  <si>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</si>
  <si>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</si>
  <si>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</si>
  <si>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</si>
  <si>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</si>
  <si>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</si>
  <si>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</si>
  <si>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</si>
  <si>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</si>
  <si>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</si>
  <si>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</si>
  <si>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</si>
  <si>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</si>
  <si>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</si>
  <si>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</si>
  <si>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</si>
  <si>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</si>
  <si>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</si>
  <si>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</si>
  <si>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</si>
  <si>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</si>
  <si>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</si>
  <si>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</si>
  <si>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</si>
  <si>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</si>
  <si>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</si>
  <si>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</si>
  <si>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</si>
  <si>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</si>
  <si>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</si>
  <si>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</si>
  <si>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</si>
  <si>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</si>
  <si>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</si>
  <si>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</si>
  <si>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</si>
  <si>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</si>
  <si>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</si>
  <si>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</si>
  <si>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</si>
  <si>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</si>
  <si>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</si>
  <si>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</si>
  <si>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</si>
  <si>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</si>
  <si>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</si>
  <si>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</si>
  <si>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</si>
  <si>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</si>
  <si>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</si>
  <si>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</si>
  <si>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</si>
  <si>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</si>
  <si>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</si>
  <si>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</si>
  <si>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</si>
  <si>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</si>
  <si>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</si>
  <si>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</si>
  <si>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</si>
  <si>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</si>
  <si>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</si>
  <si>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</si>
  <si>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</si>
  <si>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</si>
  <si>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</si>
  <si>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</si>
  <si>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</si>
  <si>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</si>
  <si>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</si>
  <si>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</si>
  <si>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</si>
  <si>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</si>
  <si>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</si>
  <si>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</si>
  <si>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</si>
  <si>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</si>
  <si>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</si>
  <si>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</si>
  <si>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</si>
  <si>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</si>
  <si>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</si>
  <si>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</si>
  <si>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</si>
  <si>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</si>
  <si>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</si>
  <si>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</si>
  <si>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</si>
  <si>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</si>
  <si>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</si>
  <si>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</si>
  <si>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</si>
  <si>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</si>
  <si>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</si>
  <si>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</si>
  <si>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</si>
  <si>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</si>
  <si>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</si>
  <si>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</si>
  <si>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</si>
  <si>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</si>
  <si>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</si>
  <si>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</si>
  <si>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</si>
  <si>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</si>
  <si>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</si>
  <si>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</si>
  <si>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</si>
  <si>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</si>
  <si>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</si>
  <si>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</si>
  <si>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</si>
  <si>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</si>
  <si>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</si>
  <si>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</si>
  <si>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</si>
  <si>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</si>
  <si>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</si>
  <si>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</si>
  <si>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</si>
  <si>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</si>
  <si>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</si>
  <si>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</si>
  <si>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</si>
  <si>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</si>
  <si>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</si>
  <si>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</si>
  <si>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</si>
  <si>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</si>
  <si>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</si>
  <si>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</si>
  <si>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</si>
  <si>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</si>
  <si>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</si>
  <si>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</si>
  <si>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</si>
  <si>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</si>
  <si>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</si>
  <si>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</si>
  <si>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</si>
  <si>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</si>
  <si>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</si>
  <si>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</si>
  <si>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</si>
  <si>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</si>
  <si>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</si>
  <si>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</si>
  <si>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</si>
  <si>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</si>
  <si>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</si>
  <si>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</si>
  <si>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</si>
  <si>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</si>
  <si>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</si>
  <si>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</si>
  <si>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</si>
  <si>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</si>
  <si>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</si>
  <si>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</si>
  <si>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</si>
  <si>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</si>
  <si>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</si>
  <si>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</si>
  <si>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</si>
  <si>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</si>
  <si>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</si>
  <si>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</si>
  <si>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</si>
  <si>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</si>
  <si>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</si>
  <si>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</si>
  <si>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</si>
  <si>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</si>
  <si>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</si>
  <si>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</si>
  <si>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</si>
  <si>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</si>
  <si>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</si>
  <si>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</si>
  <si>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</si>
  <si>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</si>
  <si>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</si>
  <si>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</si>
  <si>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</si>
  <si>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</si>
  <si>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</si>
  <si>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</si>
  <si>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</si>
  <si>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</si>
  <si>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</si>
  <si>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</si>
  <si>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</si>
  <si>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</si>
  <si>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</si>
  <si>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</si>
  <si>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</si>
  <si>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</si>
  <si>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</si>
  <si>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</si>
  <si>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</si>
  <si>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</si>
  <si>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</si>
  <si>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</si>
  <si>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</si>
  <si>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</si>
  <si>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</si>
  <si>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</si>
  <si>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</si>
  <si>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</si>
  <si>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</si>
  <si>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</si>
  <si>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</si>
  <si>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</si>
  <si>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</si>
  <si>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</si>
  <si>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</si>
  <si>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</si>
  <si>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</si>
  <si>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</si>
  <si>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</si>
  <si>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</si>
  <si>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</si>
  <si>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</si>
  <si>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</si>
  <si>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</si>
  <si>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</si>
  <si>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</si>
  <si>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</si>
  <si>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</si>
  <si>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</si>
  <si>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</si>
  <si>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</si>
  <si>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</si>
  <si>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</si>
  <si>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</si>
  <si>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</si>
  <si>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</si>
  <si>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</si>
  <si>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</si>
  <si>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</si>
  <si>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</si>
  <si>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</si>
  <si>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</si>
  <si>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</si>
  <si>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</si>
  <si>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</si>
  <si>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</si>
  <si>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</si>
  <si>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</si>
  <si>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</si>
  <si>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</si>
  <si>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</si>
  <si>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</si>
  <si>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</si>
  <si>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</si>
  <si>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</si>
  <si>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</si>
  <si>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</si>
  <si>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</si>
  <si>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</si>
  <si>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</si>
  <si>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</si>
  <si>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</si>
  <si>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</si>
  <si>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</si>
  <si>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</si>
  <si>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</si>
  <si>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</si>
  <si>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</si>
  <si>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</si>
  <si>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</si>
  <si>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</si>
  <si>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</si>
  <si>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</si>
  <si>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</si>
  <si>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</si>
  <si>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</si>
  <si>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</si>
  <si>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</si>
  <si>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</si>
  <si>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</si>
  <si>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</si>
  <si>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</si>
  <si>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</si>
  <si>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</si>
  <si>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</si>
  <si>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</si>
  <si>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</si>
  <si>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</si>
  <si>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</si>
  <si>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</si>
  <si>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</si>
  <si>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</si>
  <si>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</si>
  <si>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</si>
  <si>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</si>
  <si>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</si>
  <si>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</si>
  <si>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</si>
  <si>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</si>
  <si>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</si>
  <si>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</si>
  <si>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</si>
  <si>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</si>
  <si>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</si>
  <si>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</si>
  <si>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</si>
  <si>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</si>
  <si>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</si>
  <si>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</si>
  <si>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</si>
  <si>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</si>
  <si>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</si>
  <si>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</si>
  <si>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</si>
  <si>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</si>
  <si>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</si>
  <si>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</si>
  <si>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</si>
  <si>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</si>
  <si>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</si>
  <si>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</si>
  <si>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</si>
  <si>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</si>
  <si>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</si>
  <si>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</si>
  <si>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</si>
  <si>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</si>
  <si>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</si>
  <si>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</si>
  <si>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</si>
  <si>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</si>
  <si>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</si>
  <si>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</si>
  <si>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</si>
  <si>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</si>
  <si>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</si>
  <si>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</si>
  <si>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</si>
  <si>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</si>
  <si>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</si>
  <si>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</si>
  <si>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</si>
  <si>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</si>
  <si>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</si>
  <si>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</si>
  <si>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</si>
  <si>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</si>
  <si>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</si>
  <si>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</si>
  <si>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</si>
  <si>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</si>
  <si>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</si>
  <si>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</si>
  <si>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</si>
  <si>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</si>
  <si>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</si>
  <si>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</si>
  <si>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</si>
  <si>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</si>
  <si>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</si>
  <si>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</si>
  <si>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</si>
  <si>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</si>
  <si>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</si>
  <si>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</si>
  <si>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</si>
  <si>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</si>
  <si>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</si>
  <si>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</si>
  <si>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</si>
  <si>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</si>
  <si>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</si>
  <si>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</si>
  <si>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</si>
  <si>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</si>
  <si>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</si>
  <si>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</si>
  <si>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</si>
  <si>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</si>
  <si>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</si>
  <si>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</si>
  <si>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</si>
  <si>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</si>
  <si>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</si>
  <si>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</si>
  <si>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</si>
  <si>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</si>
  <si>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</si>
  <si>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</si>
  <si>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</si>
  <si>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</si>
  <si>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</si>
  <si>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</si>
  <si>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</si>
  <si>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</si>
  <si>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</si>
  <si>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</si>
  <si>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</si>
  <si>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</si>
  <si>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</si>
  <si>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</si>
  <si>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</si>
  <si>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</si>
  <si>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</si>
  <si>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</si>
  <si>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</si>
  <si>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</si>
  <si>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</si>
  <si>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</si>
  <si>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</si>
  <si>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</si>
  <si>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</si>
  <si>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</si>
  <si>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</si>
  <si>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</si>
  <si>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</si>
  <si>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</si>
  <si>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</si>
  <si>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</si>
  <si>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</si>
  <si>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</si>
  <si>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</si>
  <si>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</si>
  <si>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</si>
  <si>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</si>
  <si>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</si>
  <si>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</si>
  <si>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</si>
  <si>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</si>
  <si>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</si>
  <si>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</si>
  <si>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</si>
  <si>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</si>
  <si>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</si>
  <si>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</si>
  <si>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</si>
  <si>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</si>
  <si>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</si>
  <si>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</si>
  <si>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</si>
  <si>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</si>
  <si>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</si>
  <si>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</si>
  <si>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</si>
  <si>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</si>
  <si>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</si>
  <si>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</si>
  <si>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</si>
  <si>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</si>
  <si>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</si>
  <si>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</si>
  <si>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</si>
  <si>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</si>
  <si>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</si>
  <si>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</si>
  <si>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</si>
  <si>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</si>
  <si>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</si>
  <si>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</si>
  <si>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</si>
  <si>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</si>
  <si>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</si>
  <si>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</si>
  <si>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</si>
  <si>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</si>
  <si>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</si>
  <si>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</si>
  <si>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</si>
  <si>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</si>
  <si>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</si>
  <si>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</si>
  <si>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</si>
  <si>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</si>
  <si>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</si>
  <si>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</si>
  <si>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</si>
  <si>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</si>
  <si>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</si>
  <si>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</si>
  <si>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</si>
  <si>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</si>
  <si>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</si>
  <si>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</si>
  <si>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</si>
  <si>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</si>
  <si>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</si>
  <si>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</si>
  <si>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</si>
  <si>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</si>
  <si>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</si>
  <si>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</si>
  <si>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</si>
  <si>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</si>
  <si>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</si>
  <si>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</si>
  <si>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</si>
  <si>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</si>
  <si>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</si>
  <si>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</si>
  <si>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</si>
  <si>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</si>
  <si>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</si>
  <si>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</si>
  <si>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</si>
  <si>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</si>
  <si>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</si>
  <si>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</si>
  <si>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</si>
  <si>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</si>
  <si>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</si>
  <si>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</si>
  <si>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</si>
  <si>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</si>
  <si>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</si>
  <si>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</si>
  <si>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</si>
  <si>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</si>
  <si>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</si>
  <si>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</si>
  <si>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</si>
  <si>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</si>
  <si>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</si>
  <si>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</si>
  <si>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</si>
  <si>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</si>
  <si>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</si>
  <si>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</si>
  <si>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</si>
  <si>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</si>
  <si>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</si>
  <si>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</si>
  <si>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</si>
  <si>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</si>
  <si>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</si>
  <si>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</si>
  <si>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</si>
  <si>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</si>
  <si>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</si>
  <si>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</si>
  <si>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</si>
  <si>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</si>
  <si>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</si>
  <si>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</si>
  <si>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</si>
  <si>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</si>
  <si>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</si>
  <si>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</si>
  <si>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</si>
  <si>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</si>
  <si>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</si>
  <si>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</si>
  <si>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</si>
  <si>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</si>
  <si>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</si>
  <si>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</si>
  <si>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</si>
  <si>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</si>
  <si>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</si>
  <si>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</si>
  <si>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</si>
  <si>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</si>
  <si>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</si>
  <si>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</si>
  <si>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</si>
  <si>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</si>
  <si>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</si>
  <si>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</si>
  <si>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</si>
  <si>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</si>
  <si>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</si>
  <si>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</si>
  <si>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</si>
  <si>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</si>
  <si>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</si>
  <si>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</si>
  <si>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</si>
  <si>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</si>
  <si>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</si>
  <si>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</si>
  <si>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</si>
  <si>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</si>
  <si>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</si>
  <si>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</si>
  <si>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</si>
  <si>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</si>
  <si>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</si>
  <si>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</si>
  <si>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</si>
  <si>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</si>
  <si>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</si>
  <si>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</si>
  <si>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</si>
  <si>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</si>
  <si>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</si>
  <si>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</si>
  <si>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</si>
  <si>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</si>
  <si>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</si>
  <si>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</si>
  <si>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</si>
  <si>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</si>
  <si>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</si>
  <si>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</si>
  <si>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</si>
  <si>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</si>
  <si>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</si>
  <si>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</si>
  <si>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</si>
  <si>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</si>
  <si>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</si>
  <si>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</si>
  <si>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</si>
  <si>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</si>
  <si>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</si>
  <si>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</si>
  <si>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</si>
  <si>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</si>
  <si>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</si>
  <si>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</si>
  <si>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</si>
  <si>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</si>
  <si>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</si>
  <si>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</si>
  <si>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</si>
  <si>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</si>
  <si>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</si>
  <si>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</si>
  <si>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</si>
  <si>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</si>
  <si>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</si>
  <si>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</si>
  <si>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</si>
  <si>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</si>
  <si>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</si>
  <si>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</si>
  <si>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</si>
  <si>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</si>
  <si>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</si>
  <si>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</si>
  <si>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</si>
  <si>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</si>
  <si>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</si>
  <si>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</si>
  <si>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</si>
  <si>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</si>
  <si>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</si>
  <si>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</si>
  <si>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</si>
  <si>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</si>
  <si>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</si>
  <si>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</si>
  <si>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</si>
  <si>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</si>
  <si>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</si>
  <si>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</si>
  <si>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</si>
  <si>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</si>
  <si>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</si>
  <si>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</si>
  <si>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</si>
  <si>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</si>
  <si>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</si>
  <si>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</si>
  <si>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</si>
  <si>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</si>
  <si>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</si>
  <si>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</si>
  <si>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</si>
  <si>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</si>
  <si>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</si>
  <si>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</si>
  <si>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</si>
  <si>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</si>
  <si>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</si>
  <si>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</si>
  <si>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</si>
  <si>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</si>
  <si>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</si>
  <si>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</si>
  <si>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</si>
  <si>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</si>
  <si>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</si>
  <si>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</si>
  <si>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</si>
  <si>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</si>
  <si>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</si>
  <si>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</si>
  <si>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</si>
  <si>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</si>
  <si>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</si>
  <si>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</si>
  <si>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</si>
  <si>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</si>
  <si>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</si>
  <si>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</si>
  <si>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</si>
  <si>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</si>
  <si>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</si>
  <si>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</si>
  <si>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</si>
  <si>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</si>
  <si>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</si>
  <si>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</si>
  <si>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</si>
  <si>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</si>
  <si>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</si>
  <si>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</si>
  <si>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</si>
  <si>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</si>
  <si>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</si>
  <si>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</si>
  <si>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</si>
  <si>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</si>
  <si>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</si>
  <si>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</si>
  <si>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</si>
  <si>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</si>
  <si>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</si>
  <si>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</si>
  <si>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</si>
  <si>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</si>
  <si>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</si>
  <si>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</si>
  <si>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</si>
  <si>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</si>
  <si>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</si>
  <si>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</si>
  <si>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</si>
  <si>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</si>
  <si>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</si>
  <si>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</si>
  <si>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</si>
  <si>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</si>
  <si>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</si>
  <si>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</si>
  <si>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</si>
  <si>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</si>
  <si>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</si>
  <si>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</si>
  <si>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</si>
  <si>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</si>
  <si>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</si>
  <si>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</si>
  <si>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</si>
  <si>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</si>
  <si>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</si>
  <si>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</si>
  <si>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</si>
  <si>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</si>
  <si>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</si>
  <si>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</si>
  <si>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</si>
  <si>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</si>
  <si>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</si>
  <si>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</si>
  <si>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</si>
  <si>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</si>
  <si>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</si>
  <si>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</si>
  <si>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</si>
  <si>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</si>
  <si>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</si>
  <si>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</si>
  <si>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</si>
  <si>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</si>
  <si>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</si>
  <si>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</si>
  <si>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</si>
  <si>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</si>
  <si>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</si>
  <si>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</si>
  <si>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</si>
  <si>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</si>
  <si>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</si>
  <si>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</si>
  <si>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</si>
  <si>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</si>
  <si>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</si>
  <si>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</si>
  <si>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</si>
  <si>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</si>
  <si>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</si>
  <si>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</si>
  <si>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</si>
  <si>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</si>
  <si>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</si>
  <si>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</si>
  <si>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</si>
  <si>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</si>
  <si>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</si>
  <si>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</si>
  <si>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</si>
  <si>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</si>
  <si>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</si>
  <si>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</si>
  <si>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</si>
  <si>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</si>
  <si>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</si>
  <si>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</si>
  <si>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</si>
  <si>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</si>
  <si>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</si>
  <si>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</si>
  <si>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</si>
  <si>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</si>
  <si>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</si>
  <si>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</si>
  <si>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</si>
  <si>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</si>
  <si>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</si>
  <si>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</si>
  <si>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</si>
  <si>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</si>
  <si>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</si>
  <si>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</si>
  <si>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</si>
  <si>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</si>
  <si>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</si>
  <si>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</si>
  <si>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</si>
  <si>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</si>
  <si>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</si>
  <si>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</si>
  <si>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</si>
  <si>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</si>
  <si>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</si>
  <si>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</si>
  <si>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</si>
  <si>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</si>
  <si>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</si>
  <si>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</si>
  <si>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</si>
  <si>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</si>
  <si>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</si>
  <si>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</si>
  <si>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</si>
  <si>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</si>
  <si>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</si>
  <si>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</si>
  <si>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</si>
  <si>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</si>
  <si>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</si>
  <si>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</si>
  <si>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</si>
  <si>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</si>
  <si>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</si>
  <si>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</si>
  <si>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</si>
  <si>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</si>
  <si>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</si>
  <si>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</si>
  <si>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</si>
  <si>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</si>
  <si>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</si>
  <si>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</si>
  <si>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</si>
  <si>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</si>
  <si>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</si>
  <si>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</si>
  <si>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</si>
  <si>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</si>
  <si>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</si>
  <si>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</si>
  <si>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</si>
  <si>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</si>
  <si>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</si>
  <si>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</si>
  <si>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</si>
  <si>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</si>
  <si>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</si>
  <si>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</si>
  <si>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</si>
  <si>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</si>
  <si>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</si>
  <si>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</si>
  <si>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</si>
  <si>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</si>
  <si>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</si>
  <si>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</si>
  <si>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</si>
  <si>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</si>
  <si>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</si>
  <si>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</si>
  <si>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</si>
  <si>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</si>
  <si>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</si>
  <si>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</si>
  <si>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</si>
  <si>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</si>
  <si>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</si>
  <si>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</si>
  <si>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</si>
  <si>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</si>
  <si>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</si>
  <si>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</si>
  <si>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</si>
  <si>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</si>
  <si>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</si>
  <si>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</si>
  <si>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</si>
  <si>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</si>
  <si>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</si>
  <si>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</si>
  <si>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</si>
  <si>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</si>
  <si>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</si>
  <si>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</si>
  <si>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</si>
  <si>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</si>
  <si>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</si>
  <si>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</si>
  <si>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</si>
  <si>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</si>
  <si>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</si>
  <si>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</si>
  <si>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</si>
  <si>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</si>
  <si>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</si>
  <si>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</si>
  <si>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</si>
  <si>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</si>
  <si>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</si>
  <si>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</si>
  <si>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</si>
  <si>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</si>
  <si>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</si>
  <si>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</si>
  <si>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</si>
  <si>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</si>
  <si>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</si>
  <si>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</si>
  <si>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</si>
  <si>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</si>
  <si>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</si>
  <si>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</si>
  <si>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</si>
  <si>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</si>
  <si>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</si>
  <si>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</si>
  <si>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</si>
  <si>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</si>
  <si>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</si>
  <si>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</si>
  <si>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</si>
  <si>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</si>
  <si>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</si>
  <si>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</si>
  <si>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</si>
  <si>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</si>
  <si>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</si>
  <si>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</si>
  <si>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</si>
  <si>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</si>
  <si>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</si>
  <si>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</si>
  <si>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</si>
  <si>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</si>
  <si>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</si>
  <si>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</si>
  <si>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</si>
  <si>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</si>
  <si>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</si>
  <si>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</si>
  <si>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</si>
  <si>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</si>
  <si>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</si>
  <si>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</si>
  <si>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</si>
  <si>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</si>
  <si>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</si>
  <si>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</si>
  <si>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</si>
  <si>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</si>
  <si>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</si>
  <si>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</si>
  <si>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</si>
  <si>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</si>
  <si>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</si>
  <si>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</si>
  <si>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</si>
  <si>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</si>
  <si>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</si>
  <si>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</si>
  <si>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</si>
  <si>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</si>
  <si>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</si>
  <si>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</si>
  <si>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</si>
  <si>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</si>
  <si>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</si>
  <si>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</si>
  <si>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</si>
  <si>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</si>
  <si>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</si>
  <si>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</si>
  <si>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</si>
  <si>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</si>
  <si>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</si>
  <si>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</si>
  <si>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</si>
  <si>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</si>
  <si>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</si>
  <si>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</si>
  <si>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</si>
  <si>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</si>
  <si>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</si>
  <si>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</si>
  <si>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</si>
  <si>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</si>
  <si>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</si>
  <si>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</si>
  <si>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</si>
  <si>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</si>
  <si>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</si>
  <si>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</si>
  <si>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</si>
  <si>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</si>
  <si>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</si>
  <si>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</si>
  <si>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</si>
  <si>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</si>
  <si>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</si>
  <si>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</si>
  <si>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</si>
  <si>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</si>
  <si>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</si>
  <si>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</si>
  <si>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</si>
  <si>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</si>
  <si>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</si>
  <si>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</si>
  <si>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</si>
  <si>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</si>
  <si>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</si>
  <si>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</si>
  <si>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</si>
  <si>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</si>
  <si>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</si>
  <si>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</si>
  <si>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</si>
  <si>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</si>
  <si>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</si>
  <si>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</si>
  <si>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</si>
  <si>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</si>
  <si>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</si>
  <si>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</si>
  <si>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</si>
  <si>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</si>
  <si>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</si>
  <si>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</si>
  <si>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</si>
  <si>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</si>
  <si>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</si>
  <si>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</si>
  <si>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</si>
  <si>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</si>
  <si>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</si>
  <si>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</si>
  <si>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</si>
  <si>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</si>
  <si>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</si>
  <si>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</si>
  <si>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</si>
  <si>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</si>
  <si>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</si>
  <si>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</si>
  <si>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</si>
  <si>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</si>
  <si>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</si>
  <si>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</si>
  <si>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</si>
  <si>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</si>
  <si>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</si>
  <si>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</si>
  <si>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</si>
  <si>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</si>
  <si>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</si>
  <si>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</si>
  <si>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</si>
  <si>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</si>
  <si>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</si>
  <si>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</si>
  <si>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</si>
  <si>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</si>
  <si>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</si>
  <si>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</si>
  <si>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</si>
  <si>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</si>
  <si>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</si>
  <si>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</si>
  <si>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</si>
  <si>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</si>
  <si>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</si>
  <si>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</si>
  <si>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</si>
  <si>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</si>
  <si>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</si>
  <si>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</si>
  <si>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</si>
  <si>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</si>
  <si>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</si>
  <si>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</si>
  <si>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</si>
  <si>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</si>
  <si>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</si>
  <si>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</si>
  <si>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</si>
  <si>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</si>
  <si>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</si>
  <si>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</si>
  <si>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</si>
  <si>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</si>
  <si>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</si>
  <si>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</si>
  <si>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</si>
  <si>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</si>
  <si>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</si>
  <si>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</si>
  <si>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</si>
  <si>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</si>
  <si>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</si>
  <si>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</si>
  <si>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</si>
  <si>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</si>
  <si>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</si>
  <si>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</si>
  <si>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</si>
  <si>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</si>
  <si>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</si>
  <si>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</si>
  <si>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</si>
  <si>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</si>
  <si>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</si>
  <si>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</si>
  <si>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</si>
  <si>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</si>
  <si>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</si>
  <si>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</si>
  <si>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</si>
  <si>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</si>
  <si>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</si>
  <si>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</si>
  <si>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</si>
  <si>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</si>
  <si>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</si>
  <si>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</si>
  <si>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</si>
  <si>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</si>
  <si>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</si>
  <si>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</si>
  <si>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</si>
  <si>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</si>
  <si>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</si>
  <si>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</si>
  <si>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</si>
  <si>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</si>
  <si>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</si>
  <si>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</si>
  <si>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</si>
  <si>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</si>
  <si>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</si>
  <si>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</si>
  <si>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</si>
  <si>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</si>
  <si>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</si>
  <si>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</si>
  <si>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</si>
  <si>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</si>
  <si>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</si>
  <si>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</si>
  <si>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</si>
  <si>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</si>
  <si>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</si>
  <si>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</si>
  <si>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</si>
  <si>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</si>
  <si>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</si>
  <si>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</si>
  <si>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</si>
  <si>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</si>
  <si>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</si>
  <si>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</si>
  <si>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</si>
  <si>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</si>
  <si>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</si>
  <si>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</si>
  <si>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</si>
  <si>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</si>
  <si>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</si>
  <si>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</si>
  <si>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</si>
  <si>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</si>
  <si>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</si>
  <si>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</si>
  <si>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</si>
  <si>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</si>
  <si>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</si>
  <si>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</si>
  <si>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</si>
  <si>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</si>
  <si>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</si>
  <si>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</si>
  <si>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</si>
  <si>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</si>
  <si>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</si>
  <si>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</si>
  <si>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</si>
  <si>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</si>
  <si>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</si>
  <si>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</si>
  <si>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</si>
  <si>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</si>
  <si>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</si>
  <si>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</si>
  <si>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</si>
  <si>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</si>
  <si>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</si>
  <si>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</si>
  <si>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</si>
  <si>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</si>
  <si>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</si>
  <si>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</si>
  <si>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</si>
  <si>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</si>
  <si>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</si>
  <si>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</si>
  <si>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</si>
  <si>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</si>
  <si>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</si>
  <si>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</si>
  <si>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</si>
  <si>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</si>
  <si>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</si>
  <si>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</si>
  <si>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</si>
  <si>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</si>
  <si>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</si>
  <si>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</si>
  <si>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</si>
  <si>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</si>
  <si>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</si>
  <si>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</si>
  <si>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</si>
  <si>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</si>
  <si>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</si>
  <si>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</si>
  <si>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</si>
  <si>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</si>
  <si>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</si>
  <si>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</si>
  <si>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</si>
  <si>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</si>
  <si>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</si>
  <si>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</si>
  <si>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</si>
  <si>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</si>
  <si>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</si>
  <si>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</si>
  <si>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</si>
  <si>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</si>
  <si>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</si>
  <si>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</si>
  <si>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</si>
  <si>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</si>
  <si>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</si>
  <si>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</si>
  <si>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</si>
  <si>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</si>
  <si>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</si>
  <si>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</si>
  <si>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</si>
  <si>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</si>
  <si>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</si>
  <si>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</si>
  <si>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</si>
  <si>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</si>
  <si>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</si>
  <si>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</si>
  <si>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</si>
  <si>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</si>
  <si>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</si>
  <si>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</si>
  <si>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</si>
  <si>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</si>
  <si>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</si>
  <si>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</si>
  <si>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</si>
  <si>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</si>
  <si>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</si>
  <si>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</si>
  <si>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</si>
  <si>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</si>
  <si>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</si>
  <si>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</si>
  <si>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</si>
  <si>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</si>
  <si>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</si>
  <si>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</si>
  <si>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</si>
  <si>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</si>
  <si>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</si>
  <si>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</si>
  <si>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</si>
  <si>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</si>
  <si>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</si>
  <si>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</si>
  <si>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</si>
  <si>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</si>
  <si>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</si>
  <si>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</si>
  <si>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</si>
  <si>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</si>
  <si>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</si>
  <si>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</si>
  <si>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</si>
  <si>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</si>
  <si>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</si>
  <si>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</si>
  <si>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</si>
  <si>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</si>
  <si>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</si>
  <si>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</si>
  <si>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</si>
  <si>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</si>
  <si>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</si>
  <si>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</si>
  <si>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</si>
  <si>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</si>
  <si>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</si>
  <si>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</si>
  <si>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</si>
  <si>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</si>
  <si>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</si>
  <si>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</si>
  <si>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</si>
  <si>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</si>
  <si>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</si>
  <si>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</si>
  <si>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</si>
  <si>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</si>
  <si>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</si>
  <si>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</si>
  <si>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</si>
  <si>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</si>
  <si>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</si>
  <si>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</si>
  <si>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</si>
  <si>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</si>
  <si>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</si>
  <si>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</si>
  <si>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</si>
  <si>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</si>
  <si>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</si>
  <si>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</si>
  <si>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</si>
  <si>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</si>
  <si>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</si>
  <si>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</si>
  <si>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</si>
  <si>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</si>
  <si>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</si>
  <si>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</si>
  <si>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</si>
  <si>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</si>
  <si>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</si>
  <si>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</si>
  <si>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</si>
  <si>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</si>
  <si>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</si>
  <si>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</si>
  <si>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</si>
  <si>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</si>
  <si>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</si>
  <si>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</si>
  <si>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</si>
  <si>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</si>
  <si>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</si>
  <si>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</si>
  <si>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</si>
  <si>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</si>
  <si>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</si>
  <si>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</si>
  <si>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</si>
  <si>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</si>
  <si>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</si>
  <si>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</si>
  <si>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</si>
  <si>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</si>
  <si>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</si>
  <si>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</si>
  <si>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</si>
  <si>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</si>
  <si>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</si>
  <si>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</si>
  <si>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</si>
  <si>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</si>
  <si>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</si>
  <si>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</si>
  <si>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</si>
  <si>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</si>
  <si>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</si>
  <si>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</si>
  <si>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</si>
  <si>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</si>
  <si>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</si>
  <si>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</si>
  <si>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</si>
  <si>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</si>
  <si>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</si>
  <si>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</si>
  <si>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</si>
  <si>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</si>
  <si>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</si>
  <si>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</si>
  <si>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</si>
  <si>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</si>
  <si>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</si>
  <si>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</si>
  <si>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</si>
  <si>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</si>
  <si>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</si>
  <si>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</si>
  <si>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</si>
  <si>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</si>
  <si>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</si>
  <si>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</si>
  <si>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</si>
  <si>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</si>
  <si>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</si>
  <si>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</si>
  <si>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</si>
  <si>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</si>
  <si>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</si>
  <si>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</si>
  <si>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</si>
  <si>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</si>
  <si>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</si>
  <si>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</si>
  <si>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</si>
  <si>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</si>
  <si>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</si>
  <si>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</si>
  <si>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</si>
  <si>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</si>
  <si>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</si>
  <si>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</si>
  <si>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</si>
  <si>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</si>
  <si>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</si>
  <si>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</si>
  <si>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</si>
  <si>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</si>
  <si>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</si>
  <si>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</si>
  <si>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</si>
  <si>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</si>
  <si>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</si>
  <si>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</si>
  <si>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</si>
  <si>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</si>
  <si>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</si>
  <si>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</si>
  <si>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</si>
  <si>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</si>
  <si>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</si>
  <si>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</si>
  <si>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</si>
  <si>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</si>
  <si>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</si>
  <si>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</si>
  <si>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</si>
  <si>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</si>
  <si>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</si>
  <si>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</si>
  <si>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</si>
  <si>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</si>
  <si>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</si>
  <si>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</si>
  <si>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</si>
  <si>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</si>
  <si>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</si>
  <si>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</si>
  <si>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</si>
  <si>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</si>
  <si>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</si>
  <si>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</si>
  <si>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</si>
  <si>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</si>
  <si>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</si>
  <si>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</si>
  <si>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</si>
  <si>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</si>
  <si>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</si>
  <si>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</si>
  <si>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</si>
  <si>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</si>
  <si>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</si>
  <si>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</si>
  <si>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</si>
  <si>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</si>
  <si>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</si>
  <si>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</si>
  <si>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</si>
  <si>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</si>
  <si>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</si>
  <si>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</si>
  <si>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</si>
  <si>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</si>
  <si>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</si>
  <si>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</si>
  <si>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</si>
  <si>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</si>
  <si>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</si>
  <si>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</si>
  <si>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</si>
  <si>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</si>
  <si>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</si>
  <si>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</si>
  <si>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</si>
  <si>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</si>
  <si>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</si>
  <si>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</si>
  <si>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</si>
  <si>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</si>
  <si>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</si>
  <si>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</si>
  <si>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</si>
  <si>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</si>
  <si>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</si>
  <si>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</si>
  <si>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</si>
  <si>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</si>
  <si>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</si>
  <si>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</si>
  <si>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</si>
  <si>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</si>
  <si>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</si>
  <si>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</si>
  <si>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</si>
  <si>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</si>
  <si>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</si>
  <si>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</si>
  <si>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</si>
  <si>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</si>
  <si>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</si>
  <si>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</si>
  <si>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</si>
  <si>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</si>
  <si>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</si>
  <si>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</si>
  <si>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</si>
  <si>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</si>
  <si>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</si>
  <si>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</si>
  <si>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</si>
  <si>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</si>
  <si>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</si>
  <si>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</si>
  <si>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</si>
  <si>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</si>
  <si>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</si>
  <si>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</si>
  <si>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</si>
  <si>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</si>
  <si>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</si>
  <si>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</si>
  <si>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</si>
  <si>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</si>
  <si>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</si>
  <si>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</si>
  <si>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</si>
  <si>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</si>
  <si>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</si>
  <si>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</si>
  <si>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</si>
  <si>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</si>
  <si>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</si>
  <si>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</si>
  <si>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</si>
  <si>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</si>
  <si>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</si>
  <si>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</si>
  <si>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</si>
  <si>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</si>
  <si>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</si>
  <si>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</si>
  <si>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</si>
  <si>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</si>
  <si>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</si>
  <si>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</si>
  <si>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</si>
  <si>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</si>
  <si>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</si>
  <si>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</si>
  <si>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</si>
  <si>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</si>
  <si>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</si>
  <si>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</si>
  <si>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</si>
  <si>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</si>
  <si>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</si>
  <si>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</si>
  <si>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</si>
  <si>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</si>
  <si>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</si>
  <si>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</si>
  <si>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</si>
  <si>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</si>
  <si>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</si>
  <si>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</si>
  <si>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</si>
  <si>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</si>
  <si>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</si>
  <si>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</si>
  <si>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</si>
  <si>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</si>
  <si>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</si>
  <si>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</si>
  <si>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</si>
  <si>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</si>
  <si>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</si>
  <si>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</si>
  <si>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</si>
  <si>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</si>
  <si>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</si>
  <si>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</si>
  <si>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</si>
  <si>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</si>
  <si>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</si>
  <si>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</si>
  <si>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</si>
  <si>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</si>
  <si>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</si>
  <si>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</si>
  <si>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</si>
  <si>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</si>
  <si>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</si>
  <si>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</si>
  <si>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</si>
  <si>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</si>
  <si>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</si>
  <si>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</si>
  <si>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</si>
  <si>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</si>
  <si>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</si>
  <si>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</si>
  <si>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</si>
  <si>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</si>
  <si>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</si>
  <si>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</si>
  <si>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</si>
  <si>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</si>
  <si>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</si>
  <si>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</si>
  <si>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</si>
  <si>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</si>
  <si>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</si>
  <si>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</si>
  <si>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</si>
  <si>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</si>
  <si>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</si>
  <si>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</si>
  <si>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</si>
  <si>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</si>
  <si>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</si>
  <si>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</si>
  <si>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</si>
  <si>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</si>
  <si>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</si>
  <si>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</si>
  <si>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</si>
  <si>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</si>
  <si>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</si>
  <si>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</si>
  <si>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</si>
  <si>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</si>
  <si>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</si>
  <si>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</si>
  <si>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</si>
  <si>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</si>
  <si>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</si>
  <si>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</si>
  <si>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</si>
  <si>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</si>
  <si>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</si>
  <si>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</si>
  <si>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</si>
  <si>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</si>
  <si>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</si>
  <si>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</si>
  <si>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</si>
  <si>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</si>
  <si>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</si>
  <si>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</si>
  <si>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</si>
  <si>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</si>
  <si>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</si>
  <si>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</si>
  <si>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</si>
  <si>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</si>
  <si>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</si>
  <si>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</si>
  <si>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</si>
  <si>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</si>
  <si>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</si>
  <si>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</si>
  <si>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</si>
  <si>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</si>
  <si>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</si>
  <si>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</si>
  <si>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</si>
  <si>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</si>
  <si>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</si>
  <si>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</si>
  <si>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</si>
  <si>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</si>
  <si>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</si>
  <si>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</si>
  <si>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</si>
  <si>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</si>
  <si>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</si>
  <si>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</si>
  <si>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</si>
  <si>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</si>
  <si>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</si>
  <si>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</si>
  <si>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</si>
  <si>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</si>
  <si>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</si>
  <si>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</si>
  <si>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</si>
  <si>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</si>
  <si>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</si>
  <si>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</si>
  <si>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</si>
  <si>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</si>
  <si>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</si>
  <si>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</si>
  <si>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</si>
  <si>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</si>
  <si>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</si>
  <si>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</si>
  <si>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</si>
  <si>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</si>
  <si>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</si>
  <si>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</si>
  <si>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</si>
  <si>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</si>
  <si>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</si>
  <si>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</si>
  <si>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</si>
  <si>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</si>
  <si>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</si>
  <si>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</si>
  <si>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</si>
  <si>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</si>
  <si>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</si>
  <si>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</si>
  <si>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</si>
  <si>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</si>
  <si>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</si>
  <si>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</si>
  <si>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</si>
  <si>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</si>
  <si>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</si>
  <si>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</si>
  <si>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</si>
  <si>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</si>
  <si>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</si>
  <si>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</si>
  <si>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</si>
  <si>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</si>
  <si>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</si>
  <si>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</si>
  <si>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</si>
  <si>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</si>
  <si>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</si>
  <si>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</si>
  <si>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</si>
  <si>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</si>
  <si>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</si>
  <si>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</si>
  <si>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</si>
  <si>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</si>
  <si>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</si>
  <si>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</si>
  <si>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</si>
  <si>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</si>
  <si>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</si>
  <si>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</si>
  <si>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</si>
  <si>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</si>
  <si>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</si>
  <si>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</si>
  <si>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</si>
  <si>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</si>
  <si>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</si>
  <si>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</si>
  <si>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</si>
  <si>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</si>
  <si>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</si>
  <si>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</si>
  <si>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</si>
  <si>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</si>
  <si>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</si>
  <si>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</si>
  <si>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</si>
  <si>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</si>
  <si>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</si>
  <si>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</si>
  <si>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</si>
  <si>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</si>
  <si>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</si>
  <si>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</si>
  <si>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</si>
  <si>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</si>
  <si>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</si>
  <si>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</si>
  <si>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</si>
  <si>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</si>
  <si>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</si>
  <si>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</si>
  <si>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</si>
  <si>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</si>
  <si>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</si>
  <si>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</si>
  <si>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</si>
  <si>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</si>
  <si>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</si>
  <si>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</si>
  <si>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</si>
  <si>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</si>
  <si>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</si>
  <si>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</si>
  <si>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</si>
  <si>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</si>
  <si>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</si>
  <si>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</si>
  <si>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</si>
  <si>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</si>
  <si>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</si>
  <si>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</si>
  <si>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</si>
  <si>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</si>
  <si>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</si>
  <si>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</si>
  <si>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</si>
  <si>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</si>
  <si>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</si>
  <si>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</si>
  <si>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</si>
  <si>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</si>
  <si>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</si>
  <si>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</si>
  <si>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</si>
  <si>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</si>
  <si>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</si>
  <si>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</si>
  <si>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</si>
  <si>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</si>
  <si>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</si>
  <si>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</si>
  <si>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</si>
  <si>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</si>
  <si>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</si>
  <si>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</si>
  <si>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</si>
  <si>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</si>
  <si>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</si>
  <si>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</si>
  <si>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</si>
  <si>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</si>
  <si>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</si>
  <si>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</si>
  <si>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</si>
  <si>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</si>
  <si>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</si>
  <si>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</si>
  <si>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</si>
  <si>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</si>
  <si>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</si>
  <si>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</si>
  <si>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</si>
  <si>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</si>
  <si>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</si>
  <si>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</si>
  <si>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</si>
  <si>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</si>
  <si>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</si>
  <si>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</si>
  <si>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</si>
  <si>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</si>
  <si>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</si>
  <si>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</si>
  <si>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</si>
  <si>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</si>
  <si>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</si>
  <si>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</si>
  <si>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</si>
  <si>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</si>
  <si>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</si>
  <si>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</si>
  <si>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</si>
  <si>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</si>
  <si>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</si>
  <si>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</si>
  <si>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</si>
  <si>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</si>
  <si>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</si>
  <si>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</si>
  <si>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</si>
  <si>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</si>
  <si>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</si>
  <si>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</si>
  <si>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</si>
  <si>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</si>
  <si>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</si>
  <si>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</si>
  <si>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</si>
  <si>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</si>
  <si>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</si>
  <si>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</si>
  <si>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</si>
  <si>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</si>
  <si>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</si>
  <si>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</si>
  <si>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</si>
  <si>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</si>
  <si>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</si>
  <si>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</si>
  <si>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</si>
  <si>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</si>
  <si>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</si>
  <si>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</si>
  <si>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</si>
  <si>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</si>
  <si>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</si>
  <si>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</si>
  <si>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</si>
  <si>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</si>
  <si>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</si>
  <si>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</si>
  <si>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</si>
  <si>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</si>
  <si>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</si>
  <si>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</si>
  <si>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</si>
  <si>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</si>
  <si>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</si>
  <si>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</si>
  <si>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</si>
  <si>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</si>
  <si>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</si>
  <si>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</si>
  <si>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</si>
  <si>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</si>
  <si>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</si>
  <si>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</si>
  <si>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</si>
  <si>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</si>
  <si>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</si>
  <si>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</si>
  <si>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</si>
  <si>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</si>
  <si>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</si>
  <si>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</si>
  <si>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</si>
  <si>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</si>
  <si>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</si>
  <si>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</si>
  <si>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</si>
  <si>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</si>
  <si>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</si>
  <si>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</si>
  <si>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</si>
  <si>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</si>
  <si>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</si>
  <si>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</si>
  <si>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</si>
  <si>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</si>
  <si>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</si>
  <si>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</si>
  <si>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</si>
  <si>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</si>
  <si>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</si>
  <si>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</si>
  <si>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</si>
  <si>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</si>
  <si>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</si>
  <si>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</si>
  <si>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</si>
  <si>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</si>
  <si>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</si>
  <si>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</si>
  <si>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</si>
  <si>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</si>
  <si>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</si>
  <si>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</si>
  <si>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</si>
  <si>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</si>
  <si>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</si>
  <si>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</si>
  <si>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</si>
  <si>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</si>
  <si>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</si>
  <si>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</si>
  <si>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</si>
  <si>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</si>
  <si>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</si>
  <si>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</si>
  <si>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</si>
  <si>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</si>
  <si>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</si>
  <si>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</si>
  <si>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</si>
  <si>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</si>
  <si>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</si>
  <si>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</si>
  <si>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</si>
  <si>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</si>
  <si>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</si>
  <si>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</si>
  <si>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</si>
  <si>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</si>
  <si>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</si>
  <si>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</si>
  <si>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</si>
  <si>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</si>
  <si>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</si>
  <si>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</si>
  <si>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</si>
  <si>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</si>
  <si>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</si>
  <si>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</si>
  <si>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</si>
  <si>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</si>
  <si>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</si>
  <si>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</si>
  <si>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</si>
  <si>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</si>
  <si>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</si>
  <si>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</si>
  <si>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</si>
  <si>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</si>
  <si>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</si>
  <si>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</si>
  <si>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</si>
  <si>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</si>
  <si>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</si>
  <si>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</si>
  <si>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</si>
  <si>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</si>
  <si>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</si>
  <si>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</si>
  <si>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</si>
  <si>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</si>
  <si>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</si>
  <si>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</si>
  <si>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</si>
  <si>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</si>
  <si>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</si>
  <si>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</si>
  <si>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</si>
  <si>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</si>
  <si>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</si>
  <si>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</si>
  <si>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</si>
  <si>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</si>
  <si>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</si>
  <si>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</si>
  <si>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</si>
  <si>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</si>
  <si>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</si>
  <si>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</si>
  <si>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</si>
  <si>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</si>
  <si>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</si>
  <si>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</si>
  <si>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</si>
  <si>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</si>
  <si>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</si>
  <si>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</si>
  <si>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</si>
  <si>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</si>
  <si>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</si>
  <si>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</si>
  <si>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</si>
  <si>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</si>
  <si>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</si>
  <si>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</si>
  <si>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</si>
  <si>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</si>
  <si>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</si>
  <si>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</si>
  <si>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</si>
  <si>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</si>
  <si>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</si>
  <si>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</si>
  <si>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</si>
  <si>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</si>
  <si>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</si>
  <si>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</si>
  <si>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</si>
  <si>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</si>
  <si>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</si>
  <si>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</si>
  <si>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</si>
  <si>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</si>
  <si>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</si>
  <si>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</si>
  <si>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</si>
  <si>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</si>
  <si>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</si>
  <si>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</si>
  <si>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</si>
  <si>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</si>
  <si>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</si>
  <si>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</si>
  <si>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</si>
  <si>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</si>
  <si>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</si>
  <si>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</si>
  <si>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</si>
  <si>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</si>
  <si>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</si>
  <si>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</si>
  <si>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</si>
  <si>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</si>
  <si>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</si>
  <si>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</si>
  <si>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</si>
  <si>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</si>
  <si>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</si>
  <si>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</si>
  <si>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</si>
  <si>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</si>
  <si>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</si>
  <si>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</si>
  <si>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</si>
  <si>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</si>
  <si>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</si>
  <si>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</si>
  <si>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</si>
  <si>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</si>
  <si>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</si>
  <si>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</si>
  <si>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</si>
  <si>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</si>
  <si>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</si>
  <si>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</si>
  <si>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</si>
  <si>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</si>
  <si>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</si>
  <si>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</si>
  <si>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</si>
  <si>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</si>
  <si>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</si>
  <si>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</si>
  <si>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</si>
  <si>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</si>
  <si>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</si>
  <si>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</si>
  <si>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</si>
  <si>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</si>
  <si>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</si>
  <si>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</si>
  <si>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</si>
  <si>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</si>
  <si>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</si>
  <si>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</si>
  <si>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</si>
  <si>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</si>
  <si>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</si>
  <si>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</si>
  <si>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</si>
  <si>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</si>
  <si>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</si>
  <si>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</si>
  <si>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</si>
  <si>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</si>
  <si>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</si>
  <si>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</si>
  <si>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</si>
  <si>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</si>
  <si>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</si>
  <si>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</si>
  <si>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</si>
  <si>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</si>
  <si>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</si>
  <si>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</si>
  <si>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</si>
  <si>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</si>
  <si>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</si>
  <si>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</si>
  <si>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</si>
  <si>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</si>
  <si>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</si>
  <si>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</si>
  <si>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</si>
  <si>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</si>
  <si>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</si>
  <si>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</si>
  <si>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</si>
  <si>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</si>
  <si>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</si>
  <si>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</si>
  <si>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</si>
  <si>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</si>
  <si>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</si>
  <si>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</si>
  <si>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</si>
  <si>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</si>
  <si>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</si>
  <si>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</si>
  <si>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</si>
  <si>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</si>
  <si>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</si>
  <si>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</si>
  <si>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</si>
  <si>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</si>
  <si>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</si>
  <si>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</si>
  <si>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</si>
  <si>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</si>
  <si>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</si>
  <si>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</si>
  <si>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</si>
  <si>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</si>
  <si>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</si>
  <si>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</si>
  <si>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</si>
  <si>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</si>
  <si>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</si>
  <si>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</si>
  <si>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</si>
  <si>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</si>
  <si>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</si>
  <si>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</si>
  <si>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</si>
  <si>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</si>
  <si>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</si>
  <si>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</si>
  <si>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</si>
  <si>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</si>
  <si>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</si>
  <si>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</si>
  <si>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</si>
  <si>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</si>
  <si>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</si>
  <si>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</si>
  <si>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</si>
  <si>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</si>
  <si>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</si>
  <si>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</si>
  <si>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</si>
  <si>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</si>
  <si>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</si>
  <si>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</si>
  <si>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</si>
  <si>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</si>
  <si>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</si>
  <si>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</si>
  <si>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</si>
  <si>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</si>
  <si>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</si>
  <si>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</si>
  <si>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</si>
  <si>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</si>
  <si>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</si>
  <si>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</si>
  <si>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</si>
  <si>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</si>
  <si>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</si>
  <si>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</si>
  <si>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</si>
  <si>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</si>
  <si>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</si>
  <si>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</si>
  <si>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</si>
  <si>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</si>
  <si>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</si>
  <si>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</si>
  <si>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</si>
  <si>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</si>
  <si>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</si>
  <si>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</si>
  <si>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</si>
  <si>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</si>
  <si>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</si>
  <si>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</si>
  <si>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</si>
  <si>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</si>
  <si>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</si>
  <si>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</si>
  <si>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</si>
  <si>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</si>
  <si>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</si>
  <si>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</si>
  <si>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</si>
  <si>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</si>
  <si>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</si>
  <si>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</si>
  <si>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</si>
  <si>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</si>
  <si>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</si>
  <si>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</si>
  <si>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</si>
  <si>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</si>
  <si>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</si>
  <si>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</si>
  <si>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</si>
  <si>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</si>
  <si>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</si>
  <si>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</si>
  <si>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</si>
  <si>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</si>
  <si>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</si>
  <si>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</si>
  <si>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</si>
  <si>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</si>
  <si>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</si>
  <si>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</si>
  <si>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</si>
  <si>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</si>
  <si>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</si>
  <si>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</si>
  <si>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</si>
  <si>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</si>
  <si>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</si>
  <si>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</si>
  <si>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</si>
  <si>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</si>
  <si>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</si>
  <si>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</si>
  <si>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</si>
  <si>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</si>
  <si>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</si>
  <si>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</si>
  <si>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</si>
  <si>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</si>
  <si>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</si>
  <si>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</si>
  <si>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</si>
  <si>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</si>
  <si>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</si>
  <si>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</si>
  <si>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</si>
  <si>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</si>
  <si>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</si>
  <si>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</si>
  <si>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</si>
  <si>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</si>
  <si>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</si>
  <si>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</si>
  <si>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</si>
  <si>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</si>
  <si>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</si>
  <si>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</si>
  <si>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</si>
  <si>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</si>
  <si>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</si>
  <si>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</si>
  <si>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</si>
  <si>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</si>
  <si>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</si>
  <si>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</si>
  <si>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</si>
  <si>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</si>
  <si>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</si>
  <si>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</si>
  <si>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</si>
  <si>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</si>
  <si>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</si>
  <si>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</si>
  <si>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</si>
  <si>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</si>
  <si>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</si>
  <si>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</si>
  <si>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</si>
  <si>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</si>
  <si>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</si>
  <si>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</si>
  <si>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</si>
  <si>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</si>
  <si>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</si>
  <si>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</si>
  <si>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</si>
  <si>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</si>
  <si>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</si>
  <si>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</si>
  <si>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</si>
  <si>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</si>
  <si>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</si>
  <si>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</si>
  <si>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</si>
  <si>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</si>
  <si>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</si>
  <si>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</si>
  <si>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</si>
  <si>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</si>
  <si>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</si>
  <si>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</si>
  <si>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</si>
  <si>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</si>
  <si>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</si>
  <si>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</si>
  <si>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</si>
  <si>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</si>
  <si>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</si>
  <si>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</si>
  <si>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</si>
  <si>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</si>
  <si>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</si>
  <si>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</si>
  <si>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</si>
  <si>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</si>
  <si>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</si>
  <si>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</si>
  <si>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</si>
  <si>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</si>
  <si>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</si>
  <si>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</si>
  <si>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</si>
  <si>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</si>
  <si>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</si>
  <si>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</si>
  <si>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</si>
  <si>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</si>
  <si>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</si>
  <si>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</si>
  <si>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</si>
  <si>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</si>
  <si>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</si>
  <si>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</si>
  <si>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</si>
  <si>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</si>
  <si>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</si>
  <si>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</si>
  <si>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</si>
  <si>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</si>
  <si>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</si>
  <si>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</si>
  <si>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</si>
  <si>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</si>
  <si>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</si>
  <si>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</si>
  <si>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</si>
  <si>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</si>
  <si>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</si>
  <si>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</si>
  <si>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</si>
  <si>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</si>
  <si>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</si>
  <si>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</si>
  <si>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</si>
  <si>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</si>
  <si>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</si>
  <si>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</si>
  <si>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</si>
  <si>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</si>
  <si>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</si>
  <si>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</si>
  <si>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</si>
  <si>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</si>
  <si>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</si>
  <si>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</si>
  <si>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</si>
  <si>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</si>
  <si>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</si>
  <si>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</si>
  <si>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</si>
  <si>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</si>
  <si>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</si>
  <si>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</si>
  <si>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</si>
  <si>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</si>
  <si>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</si>
  <si>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</si>
  <si>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</si>
  <si>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</si>
  <si>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</si>
  <si>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</si>
  <si>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</si>
  <si>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</si>
  <si>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</si>
  <si>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</si>
  <si>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</si>
  <si>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</si>
  <si>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</si>
  <si>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</si>
  <si>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</si>
  <si>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</si>
  <si>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</si>
  <si>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</si>
  <si>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</si>
  <si>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</si>
  <si>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</si>
  <si>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</si>
  <si>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</si>
  <si>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</si>
  <si>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</si>
  <si>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</si>
  <si>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</si>
  <si>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</si>
  <si>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</si>
  <si>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</si>
  <si>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</si>
  <si>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</si>
  <si>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</si>
  <si>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</si>
  <si>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</si>
  <si>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</si>
  <si>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</si>
  <si>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</si>
  <si>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</si>
  <si>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</si>
  <si>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</si>
  <si>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</si>
  <si>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</si>
  <si>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</si>
  <si>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</si>
  <si>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</si>
  <si>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</si>
  <si>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</si>
  <si>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</si>
  <si>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</si>
  <si>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</si>
  <si>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</si>
  <si>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</si>
  <si>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</si>
  <si>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</si>
  <si>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</si>
  <si>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</si>
  <si>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</si>
  <si>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</si>
  <si>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</si>
  <si>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</si>
  <si>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</si>
  <si>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</si>
  <si>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</si>
  <si>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</si>
  <si>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</si>
  <si>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</si>
  <si>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</si>
  <si>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</si>
  <si>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</si>
  <si>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</si>
  <si>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</si>
  <si>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</si>
  <si>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</si>
  <si>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</si>
  <si>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</si>
  <si>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</si>
  <si>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</si>
  <si>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</si>
  <si>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</si>
  <si>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</si>
  <si>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</si>
  <si>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</si>
  <si>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</si>
  <si>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</si>
  <si>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</si>
  <si>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</si>
  <si>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</si>
  <si>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</si>
  <si>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</si>
  <si>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</si>
  <si>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</si>
  <si>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</si>
  <si>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</si>
  <si>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</si>
  <si>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</si>
  <si>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</si>
  <si>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</si>
  <si>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</si>
  <si>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</si>
  <si>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</si>
  <si>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</si>
  <si>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</si>
  <si>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</si>
  <si>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</si>
  <si>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</si>
  <si>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</si>
  <si>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</si>
  <si>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</si>
  <si>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</si>
  <si>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</si>
  <si>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</si>
  <si>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</si>
  <si>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</si>
  <si>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</si>
  <si>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</si>
  <si>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</si>
  <si>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</si>
  <si>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</si>
  <si>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</si>
  <si>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</si>
  <si>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</si>
  <si>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</si>
  <si>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</si>
  <si>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</si>
  <si>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</si>
  <si>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</si>
  <si>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</si>
  <si>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</si>
  <si>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</si>
  <si>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</si>
  <si>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</si>
  <si>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</si>
  <si>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</si>
  <si>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</si>
  <si>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</si>
  <si>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</si>
  <si>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</si>
  <si>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</si>
  <si>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</si>
  <si>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</si>
  <si>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</si>
  <si>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</si>
  <si>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</si>
  <si>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</si>
  <si>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</si>
  <si>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</si>
  <si>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</si>
  <si>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</si>
  <si>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</si>
  <si>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</si>
  <si>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</si>
  <si>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</si>
  <si>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</si>
  <si>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</si>
  <si>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</si>
  <si>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</si>
  <si>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</si>
  <si>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</si>
  <si>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</si>
  <si>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</si>
  <si>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</si>
  <si>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</si>
  <si>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</si>
  <si>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</si>
  <si>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</si>
  <si>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</si>
  <si>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</si>
  <si>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</si>
  <si>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</si>
  <si>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</si>
  <si>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</si>
  <si>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</si>
  <si>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</si>
  <si>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</si>
  <si>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</si>
  <si>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</si>
  <si>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</si>
  <si>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</si>
  <si>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</si>
  <si>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</si>
  <si>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</si>
  <si>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</si>
  <si>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</si>
  <si>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</si>
  <si>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</si>
  <si>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</si>
  <si>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</si>
  <si>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</si>
  <si>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</si>
  <si>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</si>
  <si>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</si>
  <si>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</si>
  <si>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</si>
  <si>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</si>
  <si>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</si>
  <si>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</si>
  <si>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</si>
  <si>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</si>
  <si>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</si>
  <si>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</si>
  <si>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</si>
  <si>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</si>
  <si>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</si>
  <si>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</si>
  <si>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</si>
  <si>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</si>
  <si>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</si>
  <si>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</si>
  <si>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</si>
  <si>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</si>
  <si>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</si>
  <si>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</si>
  <si>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</si>
  <si>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</si>
  <si>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</si>
  <si>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</si>
  <si>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</si>
  <si>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</si>
  <si>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</si>
  <si>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</si>
  <si>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</si>
  <si>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</si>
  <si>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</si>
  <si>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</si>
  <si>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</si>
  <si>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</si>
  <si>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</si>
  <si>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</si>
  <si>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</si>
  <si>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</si>
  <si>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</si>
  <si>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</si>
  <si>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</si>
  <si>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</si>
  <si>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</si>
  <si>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</si>
  <si>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</si>
  <si>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</si>
  <si>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</si>
  <si>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</si>
  <si>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</si>
  <si>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</si>
  <si>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</si>
  <si>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</si>
  <si>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</si>
  <si>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</si>
  <si>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</si>
  <si>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</si>
  <si>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</si>
  <si>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</si>
  <si>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</si>
  <si>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</si>
  <si>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</si>
  <si>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</si>
  <si>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</si>
  <si>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</si>
  <si>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</si>
  <si>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</si>
  <si>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</si>
  <si>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</si>
  <si>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</si>
  <si>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</si>
  <si>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</si>
  <si>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</si>
  <si>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</si>
  <si>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</si>
  <si>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</si>
  <si>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</si>
  <si>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</si>
  <si>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</si>
  <si>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</si>
  <si>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</si>
  <si>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</si>
  <si>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</si>
  <si>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</si>
  <si>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</si>
  <si>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</si>
  <si>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</si>
  <si>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</si>
  <si>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</si>
  <si>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</si>
  <si>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</si>
  <si>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</si>
  <si>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</si>
  <si>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</si>
  <si>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</si>
  <si>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</si>
  <si>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</si>
  <si>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</si>
  <si>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</si>
  <si>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</si>
  <si>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</si>
  <si>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</si>
  <si>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</si>
  <si>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</si>
  <si>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</si>
  <si>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</si>
  <si>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</si>
  <si>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</si>
  <si>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</si>
  <si>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</si>
  <si>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</si>
  <si>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</si>
  <si>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</si>
  <si>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</si>
  <si>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</si>
  <si>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</si>
  <si>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</si>
  <si>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</si>
  <si>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</si>
  <si>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</si>
  <si>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</si>
  <si>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</si>
  <si>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</si>
  <si>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</si>
  <si>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</si>
  <si>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</si>
  <si>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</si>
  <si>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</si>
  <si>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</si>
  <si>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</si>
  <si>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</si>
  <si>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</si>
  <si>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</si>
  <si>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</si>
  <si>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</si>
  <si>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</si>
  <si>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</si>
  <si>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</si>
  <si>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</si>
  <si>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</si>
  <si>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</si>
  <si>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</si>
  <si>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</si>
  <si>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</si>
  <si>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</si>
  <si>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</si>
  <si>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</si>
  <si>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</si>
  <si>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</si>
  <si>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</si>
  <si>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</si>
  <si>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</si>
  <si>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</si>
  <si>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</si>
  <si>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</si>
  <si>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</si>
  <si>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</si>
  <si>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</si>
  <si>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</si>
  <si>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</si>
  <si>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</si>
  <si>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</si>
  <si>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</si>
  <si>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</si>
  <si>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</si>
  <si>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</si>
  <si>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</si>
  <si>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</si>
  <si>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</si>
  <si>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</si>
  <si>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</si>
  <si>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</si>
  <si>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</si>
  <si>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</si>
  <si>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</si>
  <si>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</si>
  <si>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</si>
  <si>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</si>
  <si>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</si>
  <si>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</si>
  <si>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</si>
  <si>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</si>
  <si>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</si>
  <si>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</si>
  <si>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</si>
  <si>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</si>
  <si>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</si>
  <si>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</si>
  <si>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</si>
  <si>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</si>
  <si>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</si>
  <si>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</si>
  <si>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</si>
  <si>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</si>
  <si>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</si>
  <si>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</si>
  <si>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</si>
  <si>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</si>
  <si>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</si>
  <si>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</si>
  <si>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</si>
  <si>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</si>
  <si>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</si>
  <si>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</si>
  <si>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</si>
  <si>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</si>
  <si>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</si>
  <si>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</si>
  <si>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</si>
  <si>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</si>
  <si>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</si>
  <si>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</si>
  <si>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</si>
  <si>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</si>
  <si>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</si>
  <si>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</si>
  <si>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</si>
  <si>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</si>
  <si>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</si>
  <si>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</si>
  <si>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</si>
  <si>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</si>
  <si>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</si>
  <si>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</si>
  <si>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</si>
  <si>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</si>
  <si>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</si>
  <si>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</si>
  <si>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</si>
  <si>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</si>
  <si>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</si>
  <si>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</si>
  <si>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</si>
  <si>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</si>
  <si>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</si>
  <si>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</si>
  <si>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</si>
  <si>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</si>
  <si>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</si>
  <si>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</si>
  <si>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</si>
  <si>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</si>
  <si>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</si>
  <si>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</si>
  <si>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</si>
  <si>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</si>
  <si>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</si>
  <si>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</si>
  <si>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</si>
  <si>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</si>
  <si>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</si>
  <si>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</si>
  <si>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</si>
  <si>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</si>
  <si>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</si>
  <si>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</si>
  <si>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</si>
  <si>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</si>
  <si>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</si>
  <si>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</si>
  <si>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</si>
  <si>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</si>
  <si>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</si>
  <si>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</si>
  <si>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</si>
  <si>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</si>
  <si>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</si>
  <si>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</si>
  <si>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</si>
  <si>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</si>
  <si>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</si>
  <si>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</si>
  <si>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</si>
  <si>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</si>
  <si>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</si>
  <si>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</si>
  <si>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</si>
  <si>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</si>
  <si>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</si>
  <si>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</si>
  <si>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</si>
  <si>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</si>
  <si>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</si>
  <si>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</si>
  <si>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</si>
  <si>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</si>
  <si>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</si>
  <si>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</si>
  <si>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</si>
  <si>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</si>
  <si>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</si>
  <si>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</si>
  <si>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</si>
  <si>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</si>
  <si>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</si>
  <si>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</si>
  <si>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</si>
  <si>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</si>
  <si>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</si>
  <si>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</si>
  <si>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</si>
  <si>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</si>
  <si>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</si>
  <si>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</si>
  <si>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</si>
  <si>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</si>
  <si>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</si>
  <si>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</si>
  <si>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</si>
  <si>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</si>
  <si>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</si>
  <si>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</si>
  <si>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</si>
  <si>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</si>
  <si>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</si>
  <si>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</si>
  <si>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</si>
  <si>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</si>
  <si>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</si>
  <si>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</si>
  <si>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</si>
  <si>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</si>
  <si>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</si>
  <si>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</si>
  <si>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</si>
  <si>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</si>
  <si>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</si>
  <si>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</si>
  <si>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</si>
  <si>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</si>
  <si>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</si>
  <si>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</si>
  <si>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</si>
  <si>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</si>
  <si>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</si>
  <si>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</si>
  <si>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</si>
  <si>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</si>
  <si>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</si>
  <si>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</si>
  <si>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</si>
  <si>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</si>
  <si>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</si>
  <si>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</si>
  <si>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</si>
  <si>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</si>
  <si>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</si>
  <si>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</si>
  <si>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</si>
  <si>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</si>
  <si>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</si>
  <si>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</si>
  <si>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</si>
  <si>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</si>
  <si>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</si>
  <si>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</si>
  <si>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</si>
  <si>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</si>
  <si>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</si>
  <si>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</si>
  <si>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</si>
  <si>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</si>
  <si>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</si>
  <si>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</si>
  <si>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</si>
  <si>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</si>
  <si>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</si>
  <si>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</si>
  <si>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</si>
  <si>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</si>
  <si>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</si>
  <si>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</si>
  <si>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</si>
  <si>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</si>
  <si>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</si>
  <si>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</si>
  <si>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</si>
  <si>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</si>
  <si>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</si>
  <si>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</si>
  <si>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</si>
  <si>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</si>
  <si>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</si>
  <si>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</si>
  <si>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</si>
  <si>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</si>
  <si>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</si>
  <si>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</si>
  <si>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</si>
  <si>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</si>
  <si>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</si>
  <si>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</si>
  <si>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</si>
  <si>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</si>
  <si>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</si>
  <si>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</si>
  <si>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</si>
  <si>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</si>
  <si>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</si>
  <si>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</si>
  <si>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</si>
  <si>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</si>
  <si>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</si>
  <si>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</si>
  <si>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</si>
  <si>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</si>
  <si>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</si>
  <si>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</si>
  <si>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</si>
  <si>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</si>
  <si>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</si>
  <si>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</si>
  <si>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</si>
  <si>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</si>
  <si>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</si>
  <si>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</si>
  <si>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</si>
  <si>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</si>
  <si>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</si>
  <si>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</si>
  <si>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</si>
  <si>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</si>
  <si>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</si>
  <si>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</si>
  <si>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</si>
  <si>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</si>
  <si>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</si>
  <si>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</si>
  <si>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</si>
  <si>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</si>
  <si>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</si>
  <si>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</si>
  <si>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</si>
  <si>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</si>
  <si>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</si>
  <si>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</si>
  <si>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</si>
  <si>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</si>
  <si>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</si>
  <si>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</si>
  <si>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</si>
  <si>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</si>
  <si>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</si>
  <si>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</si>
  <si>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</si>
  <si>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</si>
  <si>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</si>
  <si>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</si>
  <si>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</si>
  <si>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</si>
  <si>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</si>
  <si>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</si>
  <si>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</si>
  <si>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</si>
  <si>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</si>
  <si>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</si>
  <si>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</si>
  <si>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</si>
  <si>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</si>
  <si>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</si>
  <si>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</si>
  <si>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</si>
  <si>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</si>
  <si>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</si>
  <si>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</si>
  <si>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</si>
  <si>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</si>
  <si>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</si>
  <si>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</si>
  <si>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</si>
  <si>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</si>
  <si>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</si>
  <si>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</si>
  <si>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</si>
  <si>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</si>
  <si>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</si>
  <si>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</si>
  <si>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</si>
  <si>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</si>
  <si>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</si>
  <si>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</si>
  <si>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</si>
  <si>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</si>
  <si>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</si>
  <si>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</si>
  <si>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</si>
  <si>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</si>
  <si>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</si>
  <si>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</si>
  <si>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</si>
  <si>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</si>
  <si>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</si>
  <si>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</si>
  <si>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</si>
  <si>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</si>
  <si>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</si>
  <si>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</si>
  <si>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</si>
  <si>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</si>
  <si>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</si>
  <si>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</si>
  <si>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</si>
  <si>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</si>
  <si>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</si>
  <si>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</si>
  <si>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</si>
  <si>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</si>
  <si>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</si>
  <si>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</si>
  <si>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</si>
  <si>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</si>
  <si>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</si>
  <si>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</si>
  <si>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</si>
  <si>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</si>
  <si>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</si>
  <si>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</si>
  <si>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</si>
  <si>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</si>
  <si>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</si>
  <si>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</si>
  <si>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</si>
  <si>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</si>
  <si>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</si>
  <si>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</si>
  <si>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</si>
  <si>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</si>
  <si>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</si>
  <si>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</si>
  <si>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</si>
  <si>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</si>
  <si>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</si>
  <si>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</si>
  <si>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</si>
  <si>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</si>
  <si>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</si>
  <si>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</si>
  <si>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</si>
  <si>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</si>
  <si>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</si>
  <si>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</si>
  <si>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</si>
  <si>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</si>
  <si>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</si>
  <si>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</si>
  <si>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</si>
  <si>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</si>
  <si>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</si>
  <si>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</si>
  <si>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</si>
  <si>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</si>
  <si>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</si>
  <si>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</si>
  <si>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</si>
  <si>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</si>
  <si>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</si>
  <si>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</si>
  <si>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</si>
  <si>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</si>
  <si>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</si>
  <si>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</si>
  <si>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</si>
  <si>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</si>
  <si>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</si>
  <si>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</si>
  <si>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</si>
  <si>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</si>
  <si>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</si>
  <si>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</si>
  <si>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</si>
  <si>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</si>
  <si>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</si>
  <si>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</si>
  <si>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</si>
  <si>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</si>
  <si>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</si>
  <si>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</si>
  <si>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</si>
  <si>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</si>
  <si>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</si>
  <si>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</si>
  <si>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</si>
  <si>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</si>
  <si>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</si>
  <si>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</si>
  <si>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</si>
  <si>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</si>
  <si>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</si>
  <si>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</si>
  <si>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</si>
  <si>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</si>
  <si>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</si>
  <si>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</si>
  <si>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</si>
  <si>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</si>
  <si>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</si>
  <si>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</si>
  <si>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</si>
  <si>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</si>
  <si>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</si>
  <si>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</si>
  <si>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</si>
  <si>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</si>
  <si>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</si>
  <si>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</si>
  <si>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</si>
  <si>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</si>
  <si>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</si>
  <si>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</si>
  <si>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</si>
  <si>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</si>
  <si>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</si>
  <si>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</si>
  <si>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</si>
  <si>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</si>
  <si>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</si>
  <si>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</si>
  <si>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</si>
  <si>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</si>
  <si>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</si>
  <si>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</si>
  <si>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</si>
  <si>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</si>
  <si>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</si>
  <si>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</si>
  <si>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</si>
  <si>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</si>
  <si>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</si>
  <si>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</si>
  <si>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</si>
  <si>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</si>
  <si>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</si>
  <si>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</si>
  <si>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</si>
  <si>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</si>
  <si>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</si>
  <si>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</si>
  <si>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</si>
  <si>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</si>
  <si>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</si>
  <si>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</si>
  <si>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</si>
  <si>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</si>
  <si>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</si>
  <si>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</si>
  <si>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</si>
  <si>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</si>
  <si>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</si>
  <si>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</si>
  <si>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</si>
  <si>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</si>
  <si>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</si>
  <si>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</si>
  <si>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</si>
  <si>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</si>
  <si>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</si>
  <si>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</si>
  <si>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</si>
  <si>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</si>
  <si>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</si>
  <si>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</si>
  <si>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</si>
  <si>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</si>
  <si>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</si>
  <si>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</si>
  <si>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</si>
  <si>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</si>
  <si>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</si>
  <si>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</si>
  <si>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</si>
  <si>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</si>
  <si>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</si>
  <si>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</si>
  <si>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</si>
  <si>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</si>
  <si>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</si>
  <si>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</si>
  <si>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</si>
  <si>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</si>
  <si>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</si>
  <si>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</si>
  <si>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</si>
  <si>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</si>
  <si>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</si>
  <si>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</si>
  <si>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</si>
  <si>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</si>
  <si>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</si>
  <si>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</si>
  <si>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</si>
  <si>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</si>
  <si>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</si>
  <si>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</si>
  <si>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</si>
  <si>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</si>
  <si>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</si>
  <si>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</si>
  <si>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</si>
  <si>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</si>
  <si>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</si>
  <si>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</si>
  <si>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</si>
  <si>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</si>
  <si>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</si>
  <si>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</si>
  <si>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</si>
  <si>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</si>
  <si>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</si>
  <si>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</si>
  <si>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</si>
  <si>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</si>
  <si>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</si>
  <si>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</si>
  <si>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</si>
  <si>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</si>
  <si>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</si>
  <si>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</si>
  <si>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</si>
  <si>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</si>
  <si>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</si>
  <si>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</si>
  <si>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</si>
  <si>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</si>
  <si>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</si>
  <si>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</si>
  <si>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</si>
  <si>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</si>
  <si>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</si>
  <si>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</si>
  <si>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</si>
  <si>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</si>
  <si>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</si>
  <si>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</si>
  <si>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</si>
  <si>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</si>
  <si>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</si>
  <si>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</si>
  <si>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</si>
  <si>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</si>
  <si>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</si>
  <si>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</si>
  <si>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</si>
  <si>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</si>
  <si>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</si>
  <si>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</si>
  <si>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</si>
  <si>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</si>
  <si>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</si>
  <si>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</si>
  <si>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</si>
  <si>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</si>
  <si>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</si>
  <si>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</si>
  <si>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</si>
  <si>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</si>
  <si>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</si>
  <si>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</si>
  <si>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</si>
  <si>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</si>
  <si>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</si>
  <si>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</si>
  <si>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</si>
  <si>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</si>
  <si>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</si>
  <si>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</si>
  <si>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</si>
  <si>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</si>
  <si>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</si>
  <si>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</si>
  <si>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</si>
  <si>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</si>
  <si>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</si>
  <si>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</si>
  <si>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</si>
  <si>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</si>
  <si>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</si>
  <si>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</si>
  <si>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</si>
  <si>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</si>
  <si>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</si>
  <si>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</si>
  <si>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</si>
  <si>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</si>
  <si>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</si>
  <si>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</si>
  <si>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</si>
  <si>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</si>
  <si>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</si>
  <si>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</si>
  <si>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</si>
  <si>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</si>
  <si>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</si>
  <si>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</si>
  <si>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</si>
  <si>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</si>
  <si>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</si>
  <si>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</si>
  <si>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</si>
  <si>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</si>
  <si>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</si>
  <si>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</si>
  <si>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</si>
  <si>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</si>
  <si>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</si>
  <si>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</si>
  <si>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</si>
  <si>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</si>
  <si>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</si>
  <si>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</si>
  <si>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</si>
  <si>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</si>
  <si>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</si>
  <si>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</si>
  <si>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</si>
  <si>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</si>
  <si>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</si>
  <si>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</si>
  <si>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</si>
  <si>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</si>
  <si>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</si>
  <si>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</si>
  <si>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</si>
  <si>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</si>
  <si>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</si>
  <si>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</si>
  <si>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</si>
  <si>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</si>
  <si>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</si>
  <si>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</si>
  <si>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</si>
  <si>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</si>
  <si>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</si>
  <si>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</si>
  <si>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</si>
  <si>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</si>
  <si>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</si>
  <si>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</si>
  <si>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</si>
  <si>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</si>
  <si>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</si>
  <si>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</si>
  <si>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</si>
  <si>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</si>
  <si>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</si>
  <si>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</si>
  <si>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</si>
  <si>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</si>
  <si>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</si>
  <si>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</si>
  <si>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</si>
  <si>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</si>
  <si>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</si>
  <si>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</si>
  <si>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</si>
  <si>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</si>
  <si>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</si>
  <si>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</si>
  <si>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</si>
  <si>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</si>
  <si>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</si>
  <si>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</si>
  <si>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</si>
  <si>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</si>
  <si>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</si>
  <si>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</si>
  <si>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</si>
  <si>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</si>
  <si>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</si>
  <si>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</si>
  <si>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</si>
  <si>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</si>
  <si>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</si>
  <si>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</si>
  <si>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</si>
  <si>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</si>
  <si>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</si>
  <si>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</si>
  <si>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</si>
  <si>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</si>
  <si>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</si>
  <si>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</si>
  <si>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</si>
  <si>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</si>
  <si>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</si>
  <si>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</si>
  <si>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</si>
  <si>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</si>
  <si>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</si>
  <si>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</si>
  <si>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</si>
  <si>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</si>
  <si>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</si>
  <si>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</si>
  <si>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</si>
  <si>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</si>
  <si>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</si>
  <si>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</si>
  <si>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</si>
  <si>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</si>
  <si>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</si>
  <si>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</si>
  <si>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</si>
  <si>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</si>
  <si>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</si>
  <si>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</si>
  <si>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</si>
  <si>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</si>
  <si>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</si>
  <si>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</si>
  <si>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</si>
  <si>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</si>
  <si>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</si>
  <si>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</si>
  <si>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</si>
  <si>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</si>
  <si>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</si>
  <si>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</si>
  <si>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</si>
  <si>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</si>
  <si>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</si>
  <si>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</si>
  <si>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</si>
  <si>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</si>
  <si>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</si>
  <si>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</si>
  <si>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</si>
  <si>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</si>
  <si>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</si>
  <si>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</si>
  <si>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</si>
  <si>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</si>
  <si>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</si>
  <si>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</si>
  <si>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</si>
  <si>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</si>
  <si>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</si>
  <si>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</si>
  <si>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</si>
  <si>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</si>
  <si>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</si>
  <si>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</si>
  <si>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</si>
  <si>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</si>
  <si>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</si>
  <si>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</si>
  <si>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</si>
  <si>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</si>
  <si>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</si>
  <si>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</si>
  <si>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</si>
  <si>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</si>
  <si>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</si>
  <si>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</si>
  <si>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</si>
  <si>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</si>
  <si>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</si>
  <si>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</si>
  <si>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</si>
  <si>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</si>
  <si>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</si>
  <si>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</si>
  <si>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</si>
  <si>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</si>
  <si>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</si>
  <si>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</si>
  <si>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</si>
  <si>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</si>
  <si>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</si>
  <si>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</si>
  <si>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</si>
  <si>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</si>
  <si>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</si>
  <si>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</si>
  <si>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</si>
  <si>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</si>
  <si>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</si>
  <si>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</si>
  <si>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</si>
  <si>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</si>
  <si>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</si>
  <si>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</si>
  <si>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</si>
  <si>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</si>
  <si>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</si>
  <si>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</si>
  <si>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</si>
  <si>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</si>
  <si>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</si>
  <si>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</si>
  <si>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</si>
  <si>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</si>
  <si>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</si>
  <si>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</si>
  <si>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</si>
  <si>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</si>
  <si>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</si>
  <si>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</si>
  <si>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</si>
  <si>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</si>
  <si>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</si>
  <si>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</si>
  <si>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</si>
  <si>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</si>
  <si>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</si>
  <si>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</si>
  <si>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</si>
  <si>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</si>
  <si>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</si>
  <si>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</si>
  <si>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</si>
  <si>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</si>
  <si>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</si>
  <si>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</si>
  <si>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</si>
  <si>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</si>
  <si>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</si>
  <si>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</si>
  <si>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</si>
  <si>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</si>
  <si>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</si>
  <si>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</si>
  <si>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</si>
  <si>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</si>
  <si>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</si>
  <si>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</si>
  <si>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</si>
  <si>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</si>
  <si>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</si>
  <si>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</si>
  <si>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</si>
  <si>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</si>
  <si>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</si>
  <si>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</si>
  <si>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</si>
  <si>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</si>
  <si>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</si>
  <si>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</si>
  <si>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</si>
  <si>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</si>
  <si>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</si>
  <si>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</si>
  <si>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</si>
  <si>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</si>
  <si>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</si>
  <si>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</si>
  <si>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</si>
  <si>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</si>
  <si>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</si>
  <si>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</si>
  <si>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</si>
  <si>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</si>
  <si>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</si>
  <si>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</si>
  <si>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</si>
  <si>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</si>
  <si>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</si>
  <si>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</si>
  <si>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</si>
  <si>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</si>
  <si>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</si>
  <si>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</si>
  <si>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</si>
  <si>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</si>
  <si>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</si>
  <si>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</si>
  <si>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</si>
  <si>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</si>
  <si>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</si>
  <si>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</si>
  <si>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</si>
  <si>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</si>
  <si>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</si>
  <si>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</si>
  <si>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</si>
  <si>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</si>
  <si>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</si>
  <si>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</si>
  <si>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</si>
  <si>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</si>
  <si>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</si>
  <si>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</si>
  <si>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</si>
  <si>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</si>
  <si>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</si>
  <si>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</si>
  <si>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</si>
  <si>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</si>
  <si>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</si>
  <si>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</si>
  <si>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</si>
  <si>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</si>
  <si>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</si>
  <si>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</si>
  <si>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</si>
  <si>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</si>
  <si>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</si>
  <si>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</si>
  <si>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</si>
  <si>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</si>
  <si>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</si>
  <si>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</si>
  <si>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</si>
  <si>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</si>
  <si>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</si>
  <si>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</si>
  <si>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</si>
  <si>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</si>
  <si>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</si>
  <si>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</si>
  <si>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</si>
  <si>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</si>
  <si>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</si>
  <si>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</si>
  <si>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</si>
  <si>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</si>
  <si>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</si>
  <si>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</si>
  <si>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</si>
  <si>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</si>
  <si>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</si>
  <si>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</si>
  <si>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</si>
  <si>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</si>
  <si>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</si>
  <si>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</si>
  <si>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</si>
  <si>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</si>
  <si>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</si>
  <si>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</si>
  <si>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</si>
  <si>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</si>
  <si>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</si>
  <si>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</si>
  <si>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</si>
  <si>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</si>
  <si>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</si>
  <si>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</si>
  <si>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</si>
  <si>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</si>
  <si>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</si>
  <si>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</si>
  <si>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</si>
  <si>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</si>
  <si>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</si>
  <si>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</si>
  <si>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</si>
  <si>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</si>
  <si>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</si>
  <si>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</si>
  <si>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</si>
  <si>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</si>
  <si>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</si>
  <si>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</si>
  <si>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</si>
  <si>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</si>
  <si>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</si>
  <si>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</si>
  <si>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</si>
  <si>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</si>
  <si>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</si>
  <si>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</si>
  <si>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</si>
  <si>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</si>
  <si>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</si>
  <si>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</si>
  <si>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</si>
  <si>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</si>
  <si>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</si>
  <si>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</si>
  <si>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</si>
  <si>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</si>
  <si>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</si>
  <si>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</si>
  <si>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</si>
  <si>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</si>
  <si>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</si>
  <si>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</si>
  <si>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</si>
  <si>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</si>
  <si>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</si>
  <si>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</si>
  <si>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</si>
  <si>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</si>
  <si>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</si>
  <si>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</si>
  <si>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</si>
  <si>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</si>
  <si>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</si>
  <si>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</si>
  <si>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</si>
  <si>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</si>
  <si>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</si>
  <si>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</si>
  <si>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</si>
  <si>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</si>
  <si>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</si>
  <si>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</si>
  <si>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</si>
  <si>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</si>
  <si>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</si>
  <si>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</si>
  <si>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</si>
  <si>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</si>
  <si>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</si>
  <si>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</si>
  <si>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</si>
  <si>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</si>
  <si>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</si>
  <si>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</si>
  <si>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</si>
  <si>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</si>
  <si>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</si>
  <si>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</si>
  <si>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</si>
  <si>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</si>
  <si>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</si>
  <si>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</si>
  <si>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</si>
  <si>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</si>
  <si>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</si>
  <si>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</si>
  <si>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</si>
  <si>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</si>
  <si>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</si>
  <si>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</si>
  <si>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</si>
  <si>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</si>
  <si>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</si>
  <si>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</si>
  <si>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</si>
  <si>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</si>
  <si>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</si>
  <si>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</si>
  <si>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</si>
  <si>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</si>
  <si>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</si>
  <si>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</si>
  <si>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</si>
  <si>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</si>
  <si>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</si>
  <si>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</si>
  <si>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</si>
  <si>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</si>
  <si>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</si>
  <si>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</si>
  <si>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</si>
  <si>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</si>
  <si>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</si>
  <si>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</si>
  <si>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</si>
  <si>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</si>
  <si>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</si>
  <si>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</si>
  <si>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</si>
  <si>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</si>
  <si>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</si>
  <si>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</si>
  <si>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</si>
  <si>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</si>
  <si>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</si>
  <si>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</si>
  <si>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</si>
  <si>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</si>
  <si>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</si>
  <si>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</si>
  <si>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</si>
  <si>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</si>
  <si>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</si>
  <si>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</si>
  <si>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</si>
  <si>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</si>
  <si>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</si>
  <si>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</si>
  <si>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</si>
  <si>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</si>
  <si>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</si>
  <si>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</si>
  <si>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</si>
  <si>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</si>
  <si>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</si>
  <si>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</si>
  <si>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</si>
  <si>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</si>
  <si>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</si>
  <si>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</si>
  <si>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</si>
  <si>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</si>
  <si>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</si>
  <si>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</si>
  <si>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</si>
  <si>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</si>
  <si>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</si>
  <si>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</si>
  <si>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</si>
  <si>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</si>
  <si>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</si>
  <si>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</si>
  <si>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</si>
  <si>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</si>
  <si>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</si>
  <si>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</si>
  <si>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</si>
  <si>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</si>
  <si>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</si>
  <si>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</si>
  <si>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</si>
  <si>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</si>
  <si>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</si>
  <si>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</si>
  <si>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</si>
  <si>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</si>
  <si>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</si>
  <si>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</si>
  <si>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</si>
  <si>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</si>
  <si>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</si>
  <si>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</si>
  <si>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</si>
  <si>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</si>
  <si>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</si>
  <si>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</si>
  <si>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</si>
  <si>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</si>
  <si>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</si>
  <si>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</si>
  <si>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</si>
  <si>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</si>
  <si>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</si>
  <si>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</si>
  <si>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</si>
  <si>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</si>
  <si>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</si>
  <si>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</si>
  <si>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</si>
  <si>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</si>
  <si>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</si>
  <si>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</si>
  <si>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</si>
  <si>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</si>
  <si>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</si>
  <si>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</si>
  <si>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</si>
  <si>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</si>
  <si>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</si>
  <si>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</si>
  <si>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</si>
  <si>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</si>
  <si>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</si>
  <si>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</si>
  <si>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</si>
  <si>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</si>
  <si>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</si>
  <si>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</si>
  <si>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</si>
  <si>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</si>
  <si>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</si>
  <si>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</si>
  <si>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</si>
  <si>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</si>
  <si>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</si>
  <si>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</si>
  <si>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</si>
  <si>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</si>
  <si>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</si>
  <si>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</si>
  <si>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</si>
  <si>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</si>
  <si>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</si>
  <si>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</si>
  <si>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</si>
  <si>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</si>
  <si>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</si>
  <si>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</si>
  <si>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</si>
  <si>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</si>
  <si>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</si>
  <si>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</si>
  <si>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</si>
  <si>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</si>
  <si>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</si>
  <si>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</si>
  <si>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</si>
  <si>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</si>
  <si>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</si>
  <si>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</si>
  <si>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</si>
  <si>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</si>
  <si>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</si>
  <si>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</si>
  <si>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</si>
  <si>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</si>
  <si>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</si>
  <si>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</si>
  <si>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</si>
  <si>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</si>
  <si>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</si>
  <si>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</si>
  <si>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</si>
  <si>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</si>
  <si>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</si>
  <si>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</si>
  <si>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</si>
  <si>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</si>
  <si>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</si>
  <si>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</si>
  <si>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</si>
  <si>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</si>
  <si>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</si>
  <si>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</si>
  <si>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</si>
  <si>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</si>
  <si>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</si>
  <si>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</si>
  <si>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</si>
  <si>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</si>
  <si>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</si>
  <si>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</si>
  <si>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</si>
  <si>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</si>
  <si>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</si>
  <si>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</si>
  <si>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</si>
  <si>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</si>
  <si>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</si>
  <si>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</si>
  <si>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</si>
  <si>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</si>
  <si>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</si>
  <si>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</si>
  <si>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</si>
  <si>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</si>
  <si>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</si>
  <si>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</si>
  <si>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</si>
  <si>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</si>
  <si>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</si>
  <si>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</si>
  <si>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</si>
  <si>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</si>
  <si>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</si>
  <si>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</si>
  <si>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</si>
  <si>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</si>
  <si>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</si>
  <si>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</si>
  <si>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</si>
  <si>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</si>
  <si>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</si>
  <si>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</si>
  <si>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</si>
  <si>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</si>
  <si>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</si>
  <si>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</si>
  <si>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</si>
  <si>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</si>
  <si>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</si>
  <si>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</si>
  <si>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</si>
  <si>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</si>
  <si>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</si>
  <si>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</si>
  <si>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</si>
  <si>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</si>
  <si>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</si>
  <si>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</si>
  <si>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</si>
  <si>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</si>
  <si>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</si>
  <si>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</si>
  <si>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</si>
  <si>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</si>
  <si>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</si>
  <si>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</si>
  <si>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</si>
  <si>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</si>
  <si>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</si>
  <si>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</si>
  <si>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</si>
  <si>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</si>
  <si>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</si>
  <si>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</si>
  <si>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</si>
  <si>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</si>
  <si>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</si>
  <si>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</si>
  <si>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</si>
  <si>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</si>
  <si>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</si>
  <si>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</si>
  <si>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</si>
  <si>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</si>
  <si>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</si>
  <si>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</si>
  <si>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</si>
  <si>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</si>
  <si>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</si>
  <si>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</si>
  <si>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</si>
  <si>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</si>
  <si>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</si>
  <si>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</si>
  <si>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</si>
  <si>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</si>
  <si>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</si>
  <si>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</si>
  <si>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</si>
  <si>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</si>
  <si>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</si>
  <si>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</si>
  <si>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</si>
  <si>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</si>
  <si>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</si>
  <si>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</si>
  <si>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</si>
  <si>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</si>
  <si>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</si>
  <si>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</si>
  <si>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</si>
  <si>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</si>
  <si>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</si>
  <si>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</si>
  <si>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</si>
  <si>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</si>
  <si>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</si>
  <si>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</si>
  <si>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</si>
  <si>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</si>
  <si>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</si>
  <si>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</si>
  <si>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</si>
  <si>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</si>
  <si>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</si>
  <si>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</si>
  <si>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</si>
  <si>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</si>
  <si>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</si>
  <si>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</si>
  <si>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</si>
  <si>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</si>
  <si>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</si>
  <si>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</si>
  <si>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</si>
  <si>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</si>
  <si>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</si>
  <si>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</si>
  <si>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</si>
  <si>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</si>
  <si>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</si>
  <si>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</si>
  <si>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</si>
  <si>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</si>
  <si>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</si>
  <si>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</si>
  <si>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</si>
  <si>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</si>
  <si>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</si>
  <si>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</si>
  <si>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</si>
  <si>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</si>
  <si>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</si>
  <si>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</si>
  <si>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</si>
  <si>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</si>
  <si>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</si>
  <si>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</si>
  <si>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</si>
  <si>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</si>
  <si>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</si>
  <si>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</si>
  <si>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</si>
  <si>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</si>
  <si>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</si>
  <si>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</si>
  <si>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</si>
  <si>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</si>
  <si>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</si>
  <si>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</si>
  <si>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</si>
  <si>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</si>
  <si>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</si>
  <si>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</si>
  <si>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</si>
  <si>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</si>
  <si>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</si>
  <si>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</si>
  <si>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</si>
  <si>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</si>
  <si>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</si>
  <si>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</si>
  <si>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</si>
  <si>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</si>
  <si>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</si>
  <si>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</si>
  <si>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</si>
  <si>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</si>
  <si>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</si>
  <si>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</si>
  <si>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</si>
  <si>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</si>
  <si>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</si>
  <si>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</si>
  <si>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</si>
  <si>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</si>
  <si>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</si>
  <si>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</si>
  <si>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</si>
  <si>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</si>
  <si>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</si>
  <si>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</si>
  <si>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</si>
  <si>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</si>
  <si>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</si>
  <si>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</si>
  <si>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</si>
  <si>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</si>
  <si>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</si>
  <si>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</si>
  <si>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</si>
  <si>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</si>
  <si>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</si>
  <si>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</si>
  <si>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</si>
  <si>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</si>
  <si>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</si>
  <si>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</si>
  <si>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</si>
  <si>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</si>
  <si>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</si>
  <si>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</si>
  <si>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</si>
  <si>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</si>
  <si>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</si>
  <si>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</si>
  <si>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</si>
  <si>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</si>
  <si>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</si>
  <si>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</si>
  <si>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</si>
  <si>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</si>
  <si>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</si>
  <si>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</si>
  <si>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</si>
  <si>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</si>
  <si>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</si>
  <si>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</si>
  <si>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</si>
  <si>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</si>
  <si>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</si>
  <si>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</si>
  <si>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</si>
  <si>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</si>
  <si>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</si>
  <si>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</si>
  <si>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</si>
  <si>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</si>
  <si>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</si>
  <si>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</si>
  <si>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</si>
  <si>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</si>
  <si>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</si>
  <si>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</si>
  <si>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</si>
  <si>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</si>
  <si>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</si>
  <si>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</si>
  <si>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</si>
  <si>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</si>
  <si>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</si>
  <si>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</si>
  <si>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</si>
  <si>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</si>
  <si>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</si>
  <si>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</si>
  <si>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</si>
  <si>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</si>
  <si>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</si>
  <si>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</si>
  <si>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</si>
  <si>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</si>
  <si>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</si>
  <si>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</si>
  <si>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</si>
  <si>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</si>
  <si>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</si>
  <si>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</si>
  <si>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</si>
  <si>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</si>
  <si>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</si>
  <si>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</si>
  <si>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</si>
  <si>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</si>
  <si>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</si>
  <si>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</si>
  <si>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</si>
  <si>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</si>
  <si>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</si>
  <si>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</si>
  <si>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</si>
  <si>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</si>
  <si>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</si>
  <si>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</si>
  <si>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</si>
  <si>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</si>
  <si>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</si>
  <si>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</si>
  <si>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</si>
  <si>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</si>
  <si>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</si>
  <si>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</si>
  <si>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</si>
  <si>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</si>
  <si>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</si>
  <si>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</si>
  <si>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</si>
  <si>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</si>
  <si>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</si>
  <si>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</si>
  <si>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</si>
  <si>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</si>
  <si>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</si>
  <si>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</si>
  <si>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</si>
  <si>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</si>
  <si>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</si>
  <si>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</si>
  <si>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</si>
  <si>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</si>
  <si>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</si>
  <si>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</si>
  <si>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</si>
  <si>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</si>
  <si>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</si>
  <si>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</si>
  <si>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</si>
  <si>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</si>
  <si>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</si>
  <si>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</si>
  <si>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</si>
  <si>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</si>
  <si>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</si>
  <si>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</si>
  <si>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</si>
  <si>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</si>
  <si>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</si>
  <si>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</si>
  <si>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</si>
  <si>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</si>
  <si>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</si>
  <si>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</si>
  <si>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</si>
  <si>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</si>
  <si>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</si>
  <si>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</si>
  <si>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</si>
  <si>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</si>
  <si>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</si>
  <si>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</si>
  <si>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</si>
  <si>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</si>
  <si>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</si>
  <si>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</si>
  <si>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</si>
  <si>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</si>
  <si>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</si>
  <si>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</si>
  <si>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</si>
  <si>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</si>
  <si>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</si>
  <si>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</si>
  <si>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</si>
  <si>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</si>
  <si>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</si>
  <si>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</si>
  <si>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</si>
  <si>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</si>
  <si>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</si>
  <si>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</si>
  <si>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</si>
  <si>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</si>
  <si>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</si>
  <si>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</si>
  <si>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</si>
  <si>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</si>
  <si>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</si>
  <si>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</si>
  <si>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</si>
  <si>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</si>
  <si>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</si>
  <si>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</si>
  <si>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</si>
  <si>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</si>
  <si>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</si>
  <si>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</si>
  <si>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</si>
  <si>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</si>
  <si>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</si>
  <si>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</si>
  <si>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</si>
  <si>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</si>
  <si>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</si>
  <si>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</si>
  <si>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</si>
  <si>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</si>
  <si>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</si>
  <si>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</si>
  <si>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</si>
  <si>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</si>
  <si>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</si>
  <si>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</si>
  <si>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</si>
  <si>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</si>
  <si>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</si>
  <si>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</si>
  <si>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</si>
  <si>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</si>
  <si>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</si>
  <si>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</si>
  <si>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</si>
  <si>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</si>
  <si>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</si>
  <si>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</si>
  <si>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</si>
  <si>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</si>
  <si>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</si>
  <si>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</si>
  <si>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</si>
  <si>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</si>
  <si>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</si>
  <si>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</si>
  <si>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</si>
  <si>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</si>
  <si>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</si>
  <si>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</si>
  <si>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</si>
  <si>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</si>
  <si>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</si>
  <si>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</si>
  <si>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</si>
  <si>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</si>
  <si>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</si>
  <si>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</si>
  <si>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</si>
  <si>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</si>
  <si>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</si>
  <si>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</si>
  <si>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</si>
  <si>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</si>
  <si>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</si>
  <si>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</si>
  <si>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</si>
  <si>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</si>
  <si>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</si>
  <si>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</si>
  <si>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</si>
  <si>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</si>
  <si>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</si>
  <si>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</si>
  <si>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</si>
  <si>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</si>
  <si>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</si>
  <si>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</si>
  <si>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</si>
  <si>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</si>
  <si>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</si>
  <si>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</si>
  <si>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</si>
  <si>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</si>
  <si>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</si>
  <si>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</si>
  <si>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</si>
  <si>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</si>
  <si>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</si>
  <si>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</si>
  <si>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</si>
  <si>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</si>
  <si>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</si>
  <si>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</si>
  <si>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</si>
  <si>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</si>
  <si>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</si>
  <si>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</si>
  <si>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</si>
  <si>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</si>
  <si>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</si>
  <si>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</si>
  <si>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</si>
  <si>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</si>
  <si>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</si>
  <si>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</si>
  <si>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</si>
  <si>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</si>
  <si>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</si>
  <si>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</si>
  <si>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</si>
  <si>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</si>
  <si>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</si>
  <si>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</si>
  <si>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</si>
  <si>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</si>
  <si>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</si>
  <si>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</si>
  <si>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</si>
  <si>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</si>
  <si>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</si>
  <si>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</si>
  <si>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</si>
  <si>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</si>
  <si>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</si>
  <si>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</si>
  <si>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</si>
  <si>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</si>
  <si>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</si>
  <si>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</si>
  <si>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</si>
  <si>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</si>
  <si>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</si>
  <si>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</si>
  <si>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</si>
  <si>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</si>
  <si>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</si>
  <si>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</si>
  <si>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</si>
  <si>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</si>
  <si>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</si>
  <si>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</si>
  <si>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</si>
  <si>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</si>
  <si>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</si>
  <si>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</si>
  <si>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</si>
  <si>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</si>
  <si>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</si>
  <si>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</si>
  <si>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</si>
  <si>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</si>
  <si>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</si>
  <si>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</si>
  <si>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</si>
  <si>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</si>
  <si>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</si>
  <si>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</si>
  <si>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</si>
  <si>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</si>
  <si>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</si>
  <si>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</si>
  <si>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</si>
  <si>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</si>
  <si>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</si>
  <si>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</si>
  <si>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</si>
  <si>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</si>
  <si>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</si>
  <si>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</si>
  <si>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</si>
  <si>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</si>
  <si>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</si>
  <si>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</si>
  <si>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</si>
  <si>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</si>
  <si>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</si>
  <si>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</si>
  <si>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</si>
  <si>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</si>
  <si>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</si>
  <si>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</si>
  <si>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</si>
  <si>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</si>
  <si>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</si>
  <si>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</si>
  <si>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</si>
  <si>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</si>
  <si>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</si>
  <si>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</si>
  <si>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</si>
  <si>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</si>
  <si>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</si>
  <si>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</si>
  <si>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</si>
  <si>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</si>
  <si>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</si>
  <si>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</si>
  <si>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</si>
  <si>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</si>
  <si>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</si>
  <si>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</si>
  <si>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</si>
  <si>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</si>
  <si>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</si>
  <si>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</si>
  <si>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</si>
  <si>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</si>
  <si>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</si>
  <si>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</si>
  <si>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</si>
  <si>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</si>
  <si>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</si>
  <si>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</si>
  <si>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</si>
  <si>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</si>
  <si>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</si>
  <si>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</si>
  <si>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</si>
  <si>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</si>
  <si>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</si>
  <si>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</si>
  <si>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</si>
  <si>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</si>
  <si>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</si>
  <si>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</si>
  <si>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</si>
  <si>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</si>
  <si>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</si>
  <si>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</si>
  <si>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</si>
  <si>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</si>
  <si>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</si>
  <si>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</si>
  <si>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</si>
  <si>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</si>
  <si>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</si>
  <si>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</si>
  <si>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</si>
  <si>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</si>
  <si>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</si>
  <si>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</si>
  <si>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</si>
  <si>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</si>
  <si>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</si>
  <si>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</si>
  <si>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</si>
  <si>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</si>
  <si>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</si>
  <si>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</si>
  <si>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</si>
  <si>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</si>
  <si>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</si>
  <si>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</si>
  <si>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</si>
  <si>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</si>
  <si>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</si>
  <si>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</si>
  <si>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</si>
  <si>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</si>
  <si>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</si>
  <si>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</si>
  <si>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</si>
  <si>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</si>
  <si>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</si>
  <si>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</si>
  <si>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</si>
  <si>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</si>
  <si>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</si>
  <si>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</si>
  <si>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</si>
  <si>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</si>
  <si>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</si>
  <si>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</si>
  <si>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</si>
  <si>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</si>
  <si>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</si>
  <si>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</si>
  <si>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</si>
  <si>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</si>
  <si>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</si>
  <si>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</si>
  <si>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</si>
  <si>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</si>
  <si>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</si>
  <si>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</si>
  <si>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</si>
  <si>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</si>
  <si>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</si>
  <si>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</si>
  <si>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</si>
  <si>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</si>
  <si>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</si>
  <si>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</si>
  <si>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</si>
  <si>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</si>
  <si>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</si>
  <si>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</si>
  <si>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</si>
  <si>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</si>
  <si>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</si>
  <si>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</si>
  <si>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</si>
  <si>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</si>
  <si>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</si>
  <si>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</si>
  <si>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</si>
  <si>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</si>
  <si>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</si>
  <si>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</si>
  <si>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</si>
  <si>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</si>
  <si>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</si>
  <si>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</si>
  <si>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</si>
  <si>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</si>
  <si>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</si>
  <si>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</si>
  <si>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</si>
  <si>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</si>
  <si>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</si>
  <si>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</si>
  <si>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</si>
  <si>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</si>
  <si>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</si>
  <si>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</si>
  <si>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</si>
  <si>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</si>
  <si>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</si>
  <si>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</si>
  <si>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</si>
  <si>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</si>
  <si>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</si>
  <si>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</si>
  <si>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</si>
  <si>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</si>
  <si>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</si>
  <si>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</si>
  <si>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</si>
  <si>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</si>
  <si>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</si>
  <si>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</si>
  <si>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</si>
  <si>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</si>
  <si>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</si>
  <si>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</si>
  <si>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</si>
  <si>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</si>
  <si>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</si>
  <si>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</si>
  <si>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</si>
  <si>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</si>
  <si>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</si>
  <si>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</si>
  <si>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</si>
  <si>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</si>
  <si>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</si>
  <si>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</si>
  <si>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</si>
  <si>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</si>
  <si>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</si>
  <si>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</si>
  <si>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</si>
  <si>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</si>
  <si>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</si>
  <si>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</si>
  <si>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</si>
  <si>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</si>
  <si>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</si>
  <si>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</si>
  <si>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</si>
  <si>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</si>
  <si>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</si>
  <si>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</si>
  <si>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</si>
  <si>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</si>
  <si>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</si>
  <si>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</si>
  <si>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</si>
  <si>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</si>
  <si>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</si>
  <si>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</si>
  <si>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</si>
  <si>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</si>
  <si>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</si>
  <si>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</si>
  <si>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</si>
  <si>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</si>
  <si>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</si>
  <si>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</si>
  <si>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</si>
  <si>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</si>
  <si>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</si>
  <si>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</si>
  <si>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</si>
  <si>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</si>
  <si>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</si>
  <si>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</si>
  <si>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</si>
  <si>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</si>
  <si>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</si>
  <si>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</si>
  <si>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</si>
  <si>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</si>
  <si>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</si>
  <si>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</si>
  <si>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</si>
  <si>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</si>
  <si>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</si>
  <si>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</si>
  <si>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</si>
  <si>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</si>
  <si>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</si>
  <si>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</si>
  <si>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</si>
  <si>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</si>
  <si>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</si>
  <si>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</si>
  <si>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</si>
  <si>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</si>
  <si>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</si>
  <si>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</si>
  <si>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</si>
  <si>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</si>
  <si>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</si>
  <si>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</si>
  <si>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</si>
  <si>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</si>
  <si>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</si>
  <si>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</si>
  <si>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</si>
  <si>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</si>
  <si>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</si>
  <si>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</si>
  <si>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</si>
  <si>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</si>
  <si>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</si>
  <si>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</si>
  <si>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</si>
  <si>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</si>
  <si>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</si>
  <si>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</si>
  <si>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</si>
  <si>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</si>
  <si>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</si>
  <si>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</si>
  <si>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</si>
  <si>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</si>
  <si>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</si>
  <si>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</si>
  <si>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</si>
  <si>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</si>
  <si>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</si>
  <si>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</si>
  <si>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</si>
  <si>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</si>
  <si>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</si>
  <si>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</si>
  <si>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</si>
  <si>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</si>
  <si>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</si>
  <si>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</si>
  <si>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</si>
  <si>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</si>
  <si>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</si>
  <si>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</si>
  <si>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</si>
  <si>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</si>
  <si>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</si>
  <si>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</si>
  <si>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</si>
  <si>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</si>
  <si>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</si>
  <si>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</si>
  <si>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</si>
  <si>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</si>
  <si>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</si>
  <si>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</si>
  <si>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</si>
  <si>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</si>
  <si>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</si>
  <si>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</si>
  <si>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</si>
  <si>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</si>
  <si>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</si>
  <si>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</si>
  <si>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</si>
  <si>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</si>
  <si>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</si>
  <si>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</si>
  <si>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</si>
  <si>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</si>
  <si>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</si>
  <si>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</si>
  <si>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</si>
  <si>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</si>
  <si>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</si>
  <si>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</si>
  <si>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</si>
  <si>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</si>
  <si>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</si>
  <si>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</si>
  <si>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</si>
  <si>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</si>
  <si>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</si>
  <si>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</si>
  <si>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</si>
  <si>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</si>
  <si>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</si>
  <si>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</si>
  <si>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</si>
  <si>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</si>
  <si>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</si>
  <si>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</si>
  <si>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</si>
  <si>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</si>
  <si>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</si>
  <si>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</si>
  <si>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</si>
  <si>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</si>
  <si>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</si>
  <si>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</si>
  <si>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</si>
  <si>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</si>
  <si>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</si>
  <si>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</si>
  <si>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</si>
  <si>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</si>
  <si>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</si>
  <si>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</si>
  <si>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</si>
  <si>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</si>
  <si>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</si>
  <si>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</si>
  <si>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</si>
  <si>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</si>
  <si>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</si>
  <si>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</si>
  <si>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</si>
  <si>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</si>
  <si>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</si>
  <si>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</si>
  <si>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</si>
  <si>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</si>
  <si>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</si>
  <si>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</si>
  <si>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</si>
  <si>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</si>
  <si>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</si>
  <si>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</si>
  <si>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</si>
  <si>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</si>
  <si>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</si>
  <si>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</si>
  <si>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</si>
  <si>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</si>
  <si>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</si>
  <si>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</si>
  <si>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</si>
  <si>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</si>
  <si>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</si>
  <si>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</si>
  <si>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</si>
  <si>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</si>
  <si>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</si>
  <si>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</si>
  <si>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</si>
  <si>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</si>
  <si>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</si>
  <si>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</si>
  <si>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</si>
  <si>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</si>
  <si>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</si>
  <si>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</si>
  <si>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</si>
  <si>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</si>
  <si>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</si>
  <si>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</si>
  <si>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</si>
  <si>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</si>
  <si>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</si>
  <si>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</si>
  <si>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</si>
  <si>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</si>
  <si>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</si>
  <si>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</si>
  <si>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</si>
  <si>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</si>
  <si>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</si>
  <si>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</si>
  <si>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</si>
  <si>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</si>
  <si>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</si>
  <si>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</si>
  <si>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</si>
  <si>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</si>
  <si>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</si>
  <si>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</si>
  <si>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</si>
  <si>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</si>
  <si>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</si>
  <si>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</si>
  <si>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</si>
  <si>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</si>
  <si>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</si>
  <si>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</si>
  <si>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</si>
  <si>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</si>
  <si>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</si>
  <si>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</si>
  <si>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</si>
  <si>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</si>
  <si>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</si>
  <si>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</si>
  <si>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</si>
  <si>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</si>
  <si>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</si>
  <si>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</si>
  <si>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</si>
  <si>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</si>
  <si>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</si>
  <si>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</si>
  <si>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</si>
  <si>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</si>
  <si>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</si>
  <si>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</si>
  <si>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</si>
  <si>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</si>
  <si>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</si>
  <si>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</si>
  <si>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</si>
  <si>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</si>
  <si>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</si>
  <si>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</si>
  <si>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</si>
  <si>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</si>
  <si>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</si>
  <si>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</si>
  <si>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</si>
  <si>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</si>
  <si>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</si>
  <si>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</si>
  <si>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</si>
  <si>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</si>
  <si>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</si>
  <si>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</si>
  <si>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</si>
  <si>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</si>
  <si>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</si>
  <si>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</si>
  <si>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</si>
  <si>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</si>
  <si>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</si>
  <si>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</si>
  <si>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</si>
  <si>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</si>
  <si>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</si>
  <si>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</si>
  <si>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</si>
  <si>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</si>
  <si>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</si>
  <si>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</si>
  <si>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</si>
  <si>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</si>
  <si>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</si>
  <si>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</si>
  <si>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</si>
  <si>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</si>
  <si>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</si>
  <si>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</si>
  <si>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</si>
  <si>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</si>
  <si>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</si>
  <si>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</si>
  <si>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</si>
  <si>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</si>
  <si>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</si>
  <si>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</si>
  <si>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</si>
  <si>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</si>
  <si>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</si>
  <si>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</si>
  <si>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</si>
  <si>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</si>
  <si>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</si>
  <si>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</si>
  <si>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</si>
  <si>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</si>
  <si>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</si>
  <si>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</si>
  <si>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</si>
  <si>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</si>
  <si>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</si>
  <si>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</si>
  <si>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</si>
  <si>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</si>
  <si>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</si>
  <si>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</si>
  <si>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</si>
  <si>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</si>
  <si>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</si>
  <si>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</si>
  <si>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</si>
  <si>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</si>
  <si>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</si>
  <si>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</si>
  <si>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</si>
  <si>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</si>
  <si>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</si>
  <si>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</si>
  <si>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</si>
  <si>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</si>
  <si>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</si>
  <si>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</si>
  <si>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</si>
  <si>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</si>
  <si>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</si>
  <si>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</si>
  <si>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</si>
  <si>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</si>
  <si>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</si>
  <si>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</si>
  <si>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</si>
  <si>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</si>
  <si>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</si>
  <si>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</si>
  <si>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</si>
  <si>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</si>
  <si>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</si>
  <si>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</si>
  <si>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</si>
  <si>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</si>
  <si>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</si>
  <si>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</si>
  <si>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</si>
  <si>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</si>
  <si>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</si>
  <si>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</si>
  <si>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</si>
  <si>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</si>
  <si>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</si>
  <si>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</si>
  <si>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</si>
  <si>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</si>
  <si>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</si>
  <si>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</si>
  <si>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</si>
  <si>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</si>
  <si>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</si>
  <si>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</si>
  <si>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</si>
  <si>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</si>
  <si>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</si>
  <si>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</si>
  <si>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</si>
  <si>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</si>
  <si>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</si>
  <si>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</si>
  <si>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</si>
  <si>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</si>
  <si>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</si>
  <si>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</si>
  <si>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</si>
  <si>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</si>
  <si>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</si>
  <si>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</si>
  <si>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</si>
  <si>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</si>
  <si>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</si>
  <si>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</si>
  <si>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</si>
  <si>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</si>
  <si>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</si>
  <si>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</si>
  <si>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</si>
  <si>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</si>
  <si>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</si>
  <si>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</si>
  <si>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</si>
  <si>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</si>
  <si>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</si>
  <si>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</si>
  <si>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</si>
  <si>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</si>
  <si>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</si>
  <si>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</si>
  <si>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</si>
  <si>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</si>
  <si>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</si>
  <si>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</si>
  <si>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</si>
  <si>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</si>
  <si>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</si>
  <si>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</si>
  <si>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</si>
  <si>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</si>
  <si>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</si>
  <si>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</si>
  <si>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</si>
  <si>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</si>
  <si>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</si>
  <si>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</si>
  <si>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</si>
  <si>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</si>
  <si>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</si>
  <si>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</si>
  <si>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</si>
  <si>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</si>
  <si>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</si>
  <si>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</si>
  <si>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</si>
  <si>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</si>
  <si>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</si>
  <si>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</si>
  <si>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</si>
  <si>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</si>
  <si>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</si>
  <si>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</si>
  <si>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</si>
  <si>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</si>
  <si>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</si>
  <si>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</si>
  <si>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</si>
  <si>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</si>
  <si>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</si>
  <si>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</si>
  <si>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</si>
  <si>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</si>
  <si>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</si>
  <si>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</si>
  <si>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</si>
  <si>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</si>
  <si>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</si>
  <si>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</si>
  <si>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</si>
  <si>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</si>
  <si>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</si>
  <si>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</si>
  <si>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</si>
  <si>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</si>
  <si>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</si>
  <si>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</si>
  <si>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</si>
  <si>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</si>
  <si>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</si>
  <si>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</si>
  <si>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</si>
  <si>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</si>
  <si>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</si>
  <si>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</si>
  <si>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</si>
  <si>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</si>
  <si>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</si>
  <si>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</si>
  <si>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</si>
  <si>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</si>
  <si>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</si>
  <si>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</si>
  <si>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</si>
  <si>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</si>
  <si>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</si>
  <si>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</si>
  <si>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</si>
  <si>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</si>
  <si>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</si>
  <si>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</si>
  <si>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</si>
  <si>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</si>
  <si>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</si>
  <si>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</si>
  <si>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</si>
  <si>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</si>
  <si>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</si>
  <si>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</si>
  <si>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</si>
  <si>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</si>
  <si>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</si>
  <si>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</si>
  <si>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</si>
  <si>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</si>
  <si>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</si>
  <si>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</si>
  <si>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</si>
  <si>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</si>
  <si>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</si>
  <si>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</si>
  <si>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</si>
  <si>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</si>
  <si>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</si>
  <si>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</si>
  <si>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</si>
  <si>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</si>
  <si>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</si>
  <si>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</si>
  <si>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</si>
  <si>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</si>
  <si>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</si>
  <si>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</si>
  <si>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</si>
  <si>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</si>
  <si>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</si>
  <si>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</si>
  <si>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</si>
  <si>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</si>
  <si>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</si>
  <si>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</si>
  <si>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</si>
  <si>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</si>
  <si>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</si>
  <si>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</si>
  <si>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</si>
  <si>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</si>
  <si>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</si>
  <si>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</si>
  <si>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</si>
  <si>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</si>
  <si>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</si>
  <si>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</si>
  <si>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</si>
  <si>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</si>
  <si>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</si>
  <si>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</si>
  <si>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</si>
  <si>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</si>
  <si>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</si>
  <si>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</si>
  <si>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</si>
  <si>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</si>
  <si>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</si>
  <si>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</si>
  <si>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</si>
  <si>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</si>
  <si>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</si>
  <si>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</si>
  <si>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</si>
  <si>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</si>
  <si>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</si>
  <si>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</si>
  <si>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</si>
  <si>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</si>
  <si>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</si>
  <si>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</si>
  <si>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</si>
  <si>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</si>
  <si>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</si>
  <si>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</si>
  <si>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</si>
  <si>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</si>
  <si>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</si>
  <si>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</si>
  <si>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</si>
  <si>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</si>
  <si>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</si>
  <si>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</si>
  <si>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</si>
  <si>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</si>
  <si>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</si>
  <si>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</si>
  <si>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</si>
  <si>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</si>
  <si>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</si>
  <si>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</si>
  <si>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</si>
  <si>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</si>
  <si>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</si>
  <si>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</si>
  <si>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</si>
  <si>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</si>
  <si>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</si>
  <si>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</si>
  <si>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</si>
  <si>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</si>
  <si>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</si>
  <si>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</si>
  <si>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</si>
  <si>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</si>
  <si>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</si>
  <si>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</si>
  <si>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</si>
  <si>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</si>
  <si>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</si>
  <si>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</si>
  <si>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</si>
  <si>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</si>
  <si>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</si>
  <si>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</si>
  <si>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</si>
  <si>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</si>
  <si>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</si>
  <si>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</si>
  <si>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</si>
  <si>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</si>
  <si>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</si>
  <si>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</si>
  <si>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</si>
  <si>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</si>
  <si>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</si>
  <si>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</si>
  <si>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</si>
  <si>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</si>
  <si>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</si>
  <si>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</si>
  <si>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</si>
  <si>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</si>
  <si>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</si>
  <si>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</si>
  <si>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</si>
  <si>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</si>
  <si>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</si>
  <si>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</si>
  <si>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</si>
  <si>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</si>
  <si>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</si>
  <si>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</si>
  <si>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</si>
  <si>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</si>
  <si>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</si>
  <si>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</si>
  <si>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</si>
  <si>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</si>
  <si>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</si>
  <si>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</si>
  <si>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</si>
  <si>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</si>
  <si>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</si>
  <si>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</si>
  <si>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</si>
  <si>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</si>
  <si>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</si>
  <si>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</si>
  <si>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</si>
  <si>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</si>
  <si>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</si>
  <si>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</si>
  <si>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</si>
  <si>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</si>
  <si>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</si>
  <si>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</si>
  <si>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</si>
  <si>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</si>
  <si>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</si>
  <si>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</si>
  <si>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</si>
  <si>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</si>
  <si>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</si>
  <si>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</si>
  <si>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</si>
  <si>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</si>
  <si>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</si>
  <si>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</si>
  <si>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</si>
  <si>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</si>
  <si>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</si>
  <si>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</si>
  <si>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</si>
  <si>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</si>
  <si>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</si>
  <si>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</si>
  <si>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</si>
  <si>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</si>
  <si>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</si>
  <si>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</si>
  <si>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</si>
  <si>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</si>
  <si>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</si>
  <si>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</si>
  <si>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</si>
  <si>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</si>
  <si>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</si>
  <si>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</si>
  <si>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</si>
  <si>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</si>
  <si>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</si>
  <si>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</si>
  <si>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</si>
  <si>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</si>
  <si>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</si>
  <si>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</si>
  <si>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</si>
  <si>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</si>
  <si>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</si>
  <si>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</si>
  <si>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</si>
  <si>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</si>
  <si>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</si>
  <si>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</si>
  <si>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</si>
  <si>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</si>
  <si>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</si>
  <si>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</si>
  <si>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</si>
  <si>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</si>
  <si>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</si>
  <si>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</si>
  <si>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</si>
  <si>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</si>
  <si>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</si>
  <si>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</si>
  <si>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</si>
  <si>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</si>
  <si>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</si>
  <si>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</si>
  <si>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</si>
  <si>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</si>
  <si>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</si>
  <si>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</si>
  <si>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</si>
  <si>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</si>
  <si>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</si>
  <si>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</si>
  <si>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</si>
  <si>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</si>
  <si>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</si>
  <si>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</si>
  <si>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</si>
  <si>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</si>
  <si>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</si>
  <si>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</si>
  <si>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</si>
  <si>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</si>
  <si>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</si>
  <si>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</si>
  <si>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</si>
  <si>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</si>
  <si>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</si>
  <si>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</si>
  <si>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</si>
  <si>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</si>
  <si>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</si>
  <si>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</si>
  <si>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</si>
  <si>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</si>
  <si>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</si>
  <si>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</si>
  <si>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</si>
  <si>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</si>
  <si>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</si>
  <si>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</si>
  <si>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</si>
  <si>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</si>
  <si>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</si>
  <si>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</si>
  <si>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</si>
  <si>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</si>
  <si>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</si>
  <si>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</si>
  <si>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</si>
  <si>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</si>
  <si>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</si>
  <si>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</si>
  <si>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</si>
  <si>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</si>
  <si>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</si>
  <si>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</si>
  <si>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</si>
  <si>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</si>
  <si>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</si>
  <si>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</si>
  <si>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</si>
  <si>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</si>
  <si>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</si>
  <si>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</si>
  <si>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</si>
  <si>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</si>
  <si>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</si>
  <si>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</si>
  <si>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</si>
  <si>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</si>
  <si>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</si>
  <si>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</si>
  <si>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</si>
  <si>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</si>
  <si>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</si>
  <si>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</si>
  <si>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</si>
  <si>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</si>
  <si>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</si>
  <si>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</si>
  <si>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</si>
  <si>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</si>
  <si>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</si>
  <si>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</si>
  <si>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</si>
  <si>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</si>
  <si>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</si>
  <si>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</si>
  <si>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</si>
  <si>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</si>
  <si>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</si>
  <si>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</si>
  <si>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</si>
  <si>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</si>
  <si>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</si>
  <si>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</si>
  <si>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</si>
  <si>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</si>
  <si>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</si>
  <si>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</si>
  <si>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</si>
  <si>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</si>
  <si>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</si>
  <si>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</si>
  <si>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</si>
  <si>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</si>
  <si>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</si>
  <si>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</si>
  <si>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</si>
  <si>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</si>
  <si>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</si>
  <si>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</si>
  <si>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</si>
  <si>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</si>
  <si>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</si>
  <si>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</si>
  <si>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</si>
  <si>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</si>
  <si>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</si>
  <si>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</si>
  <si>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</si>
  <si>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</si>
  <si>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</si>
  <si>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</si>
  <si>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</si>
  <si>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</si>
  <si>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</si>
  <si>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</si>
  <si>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</si>
  <si>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</si>
  <si>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</si>
  <si>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</si>
  <si>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</si>
  <si>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</si>
  <si>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</si>
  <si>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</si>
  <si>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</si>
  <si>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</si>
  <si>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</si>
  <si>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</si>
  <si>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</si>
  <si>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</si>
  <si>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</si>
  <si>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</si>
  <si>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</si>
  <si>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</si>
  <si>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</si>
  <si>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</si>
  <si>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</si>
  <si>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</si>
  <si>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</si>
  <si>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</si>
  <si>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</si>
  <si>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</si>
  <si>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</si>
  <si>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</si>
  <si>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</si>
  <si>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</si>
  <si>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</si>
  <si>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</si>
  <si>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</si>
  <si>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</si>
  <si>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</si>
  <si>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</si>
  <si>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</si>
  <si>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</si>
  <si>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</si>
  <si>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</si>
  <si>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</si>
  <si>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</si>
  <si>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</si>
  <si>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</si>
  <si>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</si>
  <si>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</si>
  <si>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</si>
  <si>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</si>
  <si>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</si>
  <si>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</si>
  <si>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</si>
  <si>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</si>
  <si>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</si>
  <si>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</si>
  <si>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</si>
  <si>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</si>
  <si>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</si>
  <si>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</si>
  <si>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</si>
  <si>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</si>
  <si>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</si>
  <si>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</si>
  <si>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</si>
  <si>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</si>
  <si>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</si>
  <si>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</si>
  <si>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</si>
  <si>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</si>
  <si>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</si>
  <si>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</si>
  <si>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</si>
  <si>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</si>
  <si>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</si>
  <si>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</si>
  <si>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</si>
  <si>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</si>
  <si>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</si>
  <si>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</si>
  <si>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</si>
  <si>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</si>
  <si>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</si>
  <si>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</si>
  <si>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</si>
  <si>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</si>
  <si>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</si>
  <si>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</si>
  <si>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</si>
  <si>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</si>
  <si>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</si>
  <si>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</si>
  <si>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</si>
  <si>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</si>
  <si>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</si>
  <si>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</si>
  <si>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</si>
  <si>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</si>
  <si>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</si>
  <si>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</si>
  <si>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</si>
  <si>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</si>
  <si>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</si>
  <si>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</si>
  <si>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</si>
  <si>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</si>
  <si>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</si>
  <si>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</si>
  <si>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</si>
  <si>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</si>
  <si>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</si>
  <si>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</si>
  <si>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</si>
  <si>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</si>
  <si>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</si>
  <si>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</si>
  <si>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</si>
  <si>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</si>
  <si>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</si>
  <si>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</si>
  <si>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</si>
  <si>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</si>
  <si>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</si>
  <si>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</si>
  <si>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</si>
  <si>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</si>
  <si>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</si>
  <si>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</si>
  <si>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</si>
  <si>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</si>
  <si>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</si>
  <si>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</si>
  <si>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</si>
  <si>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</si>
  <si>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</si>
  <si>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</si>
  <si>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</si>
  <si>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</si>
  <si>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</si>
  <si>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</si>
  <si>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</si>
  <si>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</si>
  <si>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</si>
  <si>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</si>
  <si>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</si>
  <si>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</si>
  <si>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</si>
  <si>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</si>
  <si>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</si>
  <si>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</si>
  <si>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</si>
  <si>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</si>
  <si>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</si>
  <si>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</si>
  <si>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</si>
  <si>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</si>
  <si>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</si>
  <si>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</si>
  <si>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</si>
  <si>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</si>
  <si>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</si>
  <si>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</si>
  <si>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</si>
  <si>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</si>
  <si>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</si>
  <si>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</si>
  <si>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</si>
  <si>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</si>
  <si>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</si>
  <si>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</si>
  <si>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</si>
  <si>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</si>
  <si>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</si>
  <si>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</si>
  <si>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</si>
  <si>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</si>
  <si>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</si>
  <si>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</si>
  <si>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</si>
  <si>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</si>
  <si>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</si>
  <si>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</si>
  <si>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</si>
  <si>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</si>
  <si>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</si>
  <si>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</si>
  <si>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</si>
  <si>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</si>
  <si>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</si>
  <si>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</si>
  <si>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</si>
  <si>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</si>
  <si>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</si>
  <si>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</si>
  <si>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</si>
  <si>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</si>
  <si>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</si>
  <si>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</si>
  <si>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</si>
  <si>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</si>
  <si>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</si>
  <si>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</si>
  <si>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</si>
  <si>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</si>
  <si>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</si>
  <si>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</si>
  <si>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</si>
  <si>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</si>
  <si>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</si>
  <si>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</si>
  <si>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</si>
  <si>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</si>
  <si>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</si>
  <si>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</si>
  <si>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</si>
  <si>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</si>
  <si>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</si>
  <si>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</si>
  <si>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</si>
  <si>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</si>
  <si>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</si>
  <si>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</si>
  <si>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</si>
  <si>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</si>
  <si>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</si>
  <si>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</si>
  <si>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</si>
  <si>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</si>
  <si>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</si>
  <si>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</si>
  <si>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</si>
  <si>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</si>
  <si>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</si>
  <si>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</si>
  <si>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</si>
  <si>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</si>
  <si>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</si>
  <si>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</si>
  <si>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</si>
  <si>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</si>
  <si>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</si>
  <si>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</si>
  <si>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</si>
  <si>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</si>
  <si>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</si>
  <si>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</si>
  <si>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</si>
  <si>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</si>
  <si>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</si>
  <si>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</si>
  <si>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</si>
  <si>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</si>
  <si>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</si>
  <si>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</si>
  <si>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</si>
  <si>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</si>
  <si>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</si>
  <si>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</si>
  <si>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</si>
  <si>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</si>
  <si>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</si>
  <si>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</si>
  <si>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</si>
  <si>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</si>
  <si>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</si>
  <si>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</si>
  <si>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</si>
  <si>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</si>
  <si>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</si>
  <si>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</si>
  <si>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</si>
  <si>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</si>
  <si>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</si>
  <si>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</si>
  <si>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</si>
  <si>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</si>
  <si>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</si>
  <si>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</si>
  <si>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</si>
  <si>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</si>
  <si>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</si>
  <si>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</si>
  <si>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</si>
  <si>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</si>
  <si>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</si>
  <si>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</si>
  <si>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</si>
  <si>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</si>
  <si>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</si>
  <si>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</si>
  <si>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</si>
  <si>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</si>
  <si>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</si>
  <si>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</si>
  <si>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</si>
  <si>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</si>
  <si>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</si>
  <si>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</si>
  <si>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</si>
  <si>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</si>
  <si>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</si>
  <si>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</si>
  <si>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</si>
  <si>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</si>
  <si>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</si>
  <si>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</si>
  <si>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</si>
  <si>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</si>
  <si>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</si>
  <si>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</si>
  <si>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</si>
  <si>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</si>
  <si>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</si>
  <si>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</si>
  <si>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</si>
  <si>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</si>
  <si>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</si>
  <si>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</si>
  <si>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</si>
  <si>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</si>
  <si>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</si>
  <si>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</si>
  <si>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</si>
  <si>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</si>
  <si>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</si>
  <si>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</si>
  <si>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</si>
  <si>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</si>
  <si>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</si>
  <si>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</si>
  <si>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</si>
  <si>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</si>
  <si>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</si>
  <si>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</si>
  <si>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</si>
  <si>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</si>
  <si>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</si>
  <si>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</si>
  <si>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</si>
  <si>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</si>
  <si>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</si>
  <si>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</si>
  <si>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</si>
  <si>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</si>
  <si>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</si>
  <si>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</si>
  <si>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</si>
  <si>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</si>
  <si>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</si>
  <si>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</si>
  <si>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</si>
  <si>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</si>
  <si>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</si>
  <si>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</si>
  <si>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</si>
  <si>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</si>
  <si>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</si>
  <si>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</si>
  <si>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</si>
  <si>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</si>
  <si>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</si>
  <si>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</si>
  <si>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</si>
  <si>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</si>
  <si>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</si>
  <si>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</si>
  <si>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</si>
  <si>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</si>
  <si>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</si>
  <si>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</si>
  <si>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</si>
  <si>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</si>
  <si>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</si>
  <si>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</si>
  <si>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</si>
  <si>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</si>
  <si>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</si>
  <si>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</si>
  <si>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</si>
  <si>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</si>
  <si>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</si>
  <si>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</si>
  <si>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</si>
  <si>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</si>
  <si>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</si>
  <si>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</si>
  <si>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</si>
  <si>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</si>
  <si>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</si>
  <si>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</si>
  <si>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</si>
  <si>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</si>
  <si>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</si>
  <si>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</si>
  <si>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</si>
  <si>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</si>
  <si>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</si>
  <si>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</si>
  <si>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</si>
  <si>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</si>
  <si>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</si>
  <si>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</si>
  <si>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</si>
  <si>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</si>
  <si>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</si>
  <si>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</si>
  <si>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</si>
  <si>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</si>
  <si>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</si>
  <si>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</si>
  <si>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</si>
  <si>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</si>
  <si>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</si>
  <si>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</si>
  <si>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</si>
  <si>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</si>
  <si>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</si>
  <si>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</si>
  <si>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</si>
  <si>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</si>
  <si>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</si>
  <si>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</si>
  <si>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</si>
  <si>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</si>
  <si>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</si>
  <si>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</si>
  <si>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</si>
  <si>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</si>
  <si>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</si>
  <si>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</si>
  <si>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</si>
  <si>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</si>
  <si>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</si>
  <si>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</si>
  <si>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</si>
  <si>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</si>
  <si>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</si>
  <si>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</si>
  <si>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</si>
  <si>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</si>
  <si>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</si>
  <si>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</si>
  <si>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</si>
  <si>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</si>
  <si>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</si>
  <si>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</si>
  <si>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</si>
  <si>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</si>
  <si>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</si>
  <si>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</si>
  <si>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</si>
  <si>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</si>
  <si>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</si>
  <si>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</si>
  <si>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</si>
  <si>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</si>
  <si>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</si>
  <si>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</si>
  <si>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</si>
  <si>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</si>
  <si>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</si>
  <si>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</si>
  <si>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</si>
  <si>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</si>
  <si>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</si>
  <si>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</si>
  <si>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</si>
  <si>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</si>
  <si>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</si>
  <si>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</si>
  <si>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</si>
  <si>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</si>
  <si>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</si>
  <si>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</si>
  <si>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</si>
  <si>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</si>
  <si>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</si>
  <si>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</si>
  <si>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</si>
  <si>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</si>
  <si>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</si>
  <si>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</si>
  <si>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</si>
  <si>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</si>
  <si>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</si>
  <si>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</si>
  <si>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</si>
  <si>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</si>
  <si>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</si>
  <si>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</si>
  <si>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</si>
  <si>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</si>
  <si>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</si>
  <si>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</si>
  <si>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</si>
  <si>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</si>
  <si>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</si>
  <si>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</si>
  <si>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</si>
  <si>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</si>
  <si>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</si>
  <si>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</si>
  <si>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</si>
  <si>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</si>
  <si>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</si>
  <si>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</si>
  <si>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</si>
  <si>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</si>
  <si>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</si>
  <si>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</si>
  <si>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</si>
  <si>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</si>
  <si>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</si>
  <si>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</si>
  <si>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</si>
  <si>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</si>
  <si>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</si>
  <si>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</si>
  <si>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</si>
  <si>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</si>
  <si>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</si>
  <si>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</si>
  <si>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</si>
  <si>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</si>
  <si>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</si>
  <si>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</si>
  <si>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</si>
  <si>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</si>
  <si>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</si>
  <si>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</si>
  <si>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</si>
  <si>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</si>
  <si>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</si>
  <si>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</si>
  <si>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</si>
  <si>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</si>
  <si>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</si>
  <si>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</si>
  <si>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</si>
  <si>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</si>
  <si>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</si>
  <si>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</si>
  <si>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</si>
  <si>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</si>
  <si>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</si>
  <si>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</si>
  <si>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</si>
  <si>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</si>
  <si>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</si>
  <si>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</si>
  <si>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</si>
  <si>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</si>
  <si>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</si>
  <si>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</si>
  <si>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</si>
  <si>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</si>
  <si>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</si>
  <si>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</si>
  <si>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</si>
  <si>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</si>
  <si>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</si>
  <si>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</si>
  <si>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</si>
  <si>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</si>
  <si>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</si>
  <si>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</si>
  <si>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</si>
  <si>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</si>
  <si>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</si>
  <si>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</si>
  <si>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</si>
  <si>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</si>
  <si>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</si>
  <si>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</si>
  <si>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</si>
  <si>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</si>
  <si>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</si>
  <si>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</si>
  <si>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</si>
  <si>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</si>
  <si>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</si>
  <si>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</si>
  <si>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</si>
  <si>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</si>
  <si>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</si>
  <si>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</si>
  <si>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</si>
  <si>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</si>
  <si>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</si>
  <si>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</si>
  <si>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</si>
  <si>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</si>
  <si>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</si>
  <si>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</si>
  <si>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</si>
  <si>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</si>
  <si>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</si>
  <si>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</si>
  <si>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</si>
  <si>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</si>
  <si>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</si>
  <si>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</si>
  <si>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</si>
  <si>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</si>
  <si>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</si>
  <si>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</si>
  <si>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</si>
  <si>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</si>
  <si>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</si>
  <si>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</si>
  <si>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</si>
  <si>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</si>
  <si>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</si>
  <si>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</si>
  <si>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</si>
  <si>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</si>
  <si>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</si>
  <si>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</si>
  <si>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</si>
  <si>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</si>
  <si>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</si>
  <si>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</si>
  <si>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</si>
  <si>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</si>
  <si>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</si>
  <si>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</si>
  <si>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</si>
  <si>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</si>
  <si>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</si>
  <si>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</si>
  <si>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</si>
  <si>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</si>
  <si>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</si>
  <si>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</si>
  <si>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</si>
  <si>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</si>
  <si>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</si>
  <si>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</si>
  <si>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</si>
  <si>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</si>
  <si>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</si>
  <si>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</si>
  <si>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</si>
  <si>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</si>
  <si>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</si>
  <si>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</si>
  <si>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</si>
  <si>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</si>
  <si>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</si>
  <si>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</si>
  <si>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</si>
  <si>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</si>
  <si>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</si>
  <si>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</si>
  <si>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</si>
  <si>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</si>
  <si>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</si>
  <si>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</si>
  <si>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</si>
  <si>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</si>
  <si>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</si>
  <si>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</si>
  <si>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</si>
  <si>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</si>
  <si>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</si>
  <si>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</si>
  <si>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</si>
  <si>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</si>
  <si>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</si>
  <si>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</si>
  <si>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</si>
  <si>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</si>
  <si>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</si>
  <si>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</si>
  <si>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</si>
  <si>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</si>
  <si>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</si>
  <si>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</si>
  <si>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</si>
  <si>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</si>
  <si>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</si>
  <si>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</si>
  <si>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</si>
  <si>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</si>
  <si>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</si>
  <si>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</si>
  <si>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</si>
  <si>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</si>
  <si>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</si>
  <si>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</si>
  <si>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</si>
  <si>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</si>
  <si>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</si>
  <si>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</si>
  <si>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</si>
  <si>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</si>
  <si>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</si>
  <si>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</si>
  <si>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</si>
  <si>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</si>
  <si>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</si>
  <si>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</si>
  <si>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</si>
  <si>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</si>
  <si>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</si>
  <si>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</si>
  <si>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</si>
  <si>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</si>
  <si>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</si>
  <si>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</si>
  <si>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</si>
  <si>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</si>
  <si>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</si>
  <si>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</si>
  <si>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</si>
  <si>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</si>
  <si>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</si>
  <si>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</si>
  <si>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</si>
  <si>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</si>
  <si>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</si>
  <si>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</si>
  <si>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</si>
  <si>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</si>
  <si>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</si>
  <si>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</si>
  <si>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</si>
  <si>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</si>
  <si>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</si>
  <si>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</si>
  <si>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</si>
  <si>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</si>
  <si>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</si>
  <si>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</si>
  <si>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</si>
  <si>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</si>
  <si>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</si>
  <si>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</si>
  <si>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</si>
  <si>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</si>
  <si>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</si>
  <si>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</si>
  <si>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</si>
  <si>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</si>
  <si>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</si>
  <si>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</si>
  <si>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</si>
  <si>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</si>
  <si>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</si>
  <si>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</si>
  <si>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</si>
  <si>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</si>
  <si>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</si>
  <si>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</si>
  <si>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</si>
  <si>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</si>
  <si>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</si>
  <si>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</si>
  <si>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</si>
  <si>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</si>
  <si>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</si>
  <si>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</si>
  <si>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</si>
  <si>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</si>
  <si>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</si>
  <si>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</si>
  <si>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</si>
  <si>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</si>
  <si>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</si>
  <si>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</si>
  <si>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</si>
  <si>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</si>
  <si>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</si>
  <si>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</si>
  <si>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</si>
  <si>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</si>
  <si>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</si>
  <si>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</si>
  <si>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</si>
  <si>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</si>
  <si>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</si>
  <si>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</si>
  <si>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</si>
  <si>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</si>
  <si>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</si>
  <si>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</si>
  <si>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</si>
  <si>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</si>
  <si>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</si>
  <si>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</si>
  <si>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</si>
  <si>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</si>
  <si>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</si>
  <si>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</si>
  <si>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</si>
  <si>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</si>
  <si>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</si>
  <si>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</si>
  <si>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</si>
  <si>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</si>
  <si>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</si>
  <si>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</si>
  <si>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</si>
  <si>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</si>
  <si>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</si>
  <si>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</si>
  <si>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</si>
  <si>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</si>
  <si>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</si>
  <si>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</si>
  <si>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</si>
  <si>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</si>
  <si>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</si>
  <si>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</si>
  <si>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</si>
  <si>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</si>
  <si>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</si>
  <si>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</si>
  <si>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</si>
  <si>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</si>
  <si>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</si>
  <si>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</si>
  <si>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</si>
  <si>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</si>
  <si>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</si>
  <si>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</si>
  <si>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</si>
  <si>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</si>
  <si>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</si>
  <si>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</si>
  <si>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</si>
  <si>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</si>
  <si>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</si>
  <si>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</si>
  <si>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</si>
  <si>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</si>
  <si>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</si>
  <si>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</si>
  <si>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</si>
  <si>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</si>
  <si>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</si>
  <si>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</si>
  <si>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</si>
  <si>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</si>
  <si>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</si>
  <si>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</si>
  <si>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</si>
  <si>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</si>
  <si>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</si>
  <si>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</si>
  <si>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</si>
  <si>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</si>
  <si>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</si>
  <si>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</si>
  <si>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</si>
  <si>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</si>
  <si>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</si>
  <si>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</si>
  <si>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</si>
  <si>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</si>
  <si>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</si>
  <si>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</si>
  <si>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</si>
  <si>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</si>
  <si>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</si>
  <si>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</si>
  <si>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</si>
  <si>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</si>
  <si>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</si>
  <si>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</si>
  <si>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</si>
  <si>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</si>
  <si>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</si>
  <si>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</si>
  <si>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</si>
  <si>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</si>
  <si>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</si>
  <si>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</si>
  <si>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</si>
  <si>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</si>
  <si>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</si>
  <si>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</si>
  <si>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</si>
  <si>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</si>
  <si>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</si>
  <si>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</si>
  <si>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</si>
  <si>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</si>
  <si>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</si>
  <si>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</si>
  <si>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</si>
  <si>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</si>
  <si>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</si>
  <si>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</si>
  <si>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</si>
  <si>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</si>
  <si>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</si>
  <si>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</si>
  <si>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</si>
  <si>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</si>
  <si>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</si>
  <si>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</si>
  <si>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</si>
  <si>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</si>
  <si>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</si>
  <si>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</si>
  <si>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</si>
  <si>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</si>
  <si>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</si>
  <si>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</si>
  <si>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</si>
  <si>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</si>
  <si>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</si>
  <si>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</si>
  <si>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</si>
  <si>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</si>
  <si>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</si>
  <si>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</si>
  <si>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</si>
  <si>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</si>
  <si>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</si>
  <si>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</si>
  <si>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</si>
  <si>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</si>
  <si>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</si>
  <si>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</si>
  <si>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</si>
  <si>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</si>
  <si>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</si>
  <si>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</si>
  <si>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</si>
  <si>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</si>
  <si>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</si>
  <si>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</si>
  <si>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</si>
  <si>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</si>
  <si>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</si>
  <si>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</si>
  <si>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</si>
  <si>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</si>
  <si>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</si>
  <si>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</si>
  <si>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</si>
  <si>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</si>
  <si>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</si>
  <si>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</si>
  <si>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</si>
  <si>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</si>
  <si>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</si>
  <si>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</si>
  <si>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</si>
  <si>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</si>
  <si>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</si>
  <si>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</si>
  <si>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</si>
  <si>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</si>
  <si>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</si>
  <si>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</si>
  <si>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</si>
  <si>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</si>
  <si>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</si>
  <si>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</si>
  <si>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</si>
  <si>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</si>
  <si>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</si>
  <si>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</si>
  <si>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</si>
  <si>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</si>
  <si>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</si>
  <si>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</si>
  <si>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</si>
  <si>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</si>
  <si>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</si>
  <si>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</si>
  <si>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</si>
  <si>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</si>
  <si>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</si>
  <si>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</si>
  <si>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</si>
  <si>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</si>
  <si>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</si>
  <si>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</si>
  <si>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</si>
  <si>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</si>
  <si>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</si>
  <si>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</si>
  <si>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</si>
  <si>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</si>
  <si>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</si>
  <si>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</si>
  <si>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</si>
  <si>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</si>
  <si>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</si>
  <si>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</si>
  <si>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</si>
  <si>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</si>
  <si>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</si>
  <si>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</si>
  <si>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</si>
  <si>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</si>
  <si>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</si>
  <si>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</si>
  <si>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</si>
  <si>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</si>
  <si>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</si>
  <si>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</si>
  <si>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</si>
  <si>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</si>
  <si>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</si>
  <si>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</si>
  <si>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</si>
  <si>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</si>
  <si>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</si>
  <si>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</si>
  <si>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</si>
  <si>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</si>
  <si>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</si>
  <si>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</si>
  <si>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</si>
  <si>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</si>
  <si>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</si>
  <si>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</si>
  <si>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</si>
  <si>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</si>
  <si>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</si>
  <si>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</si>
  <si>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</si>
  <si>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</si>
  <si>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</si>
  <si>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</si>
  <si>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</si>
  <si>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</si>
  <si>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</si>
  <si>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</si>
  <si>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</si>
  <si>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</si>
  <si>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</si>
  <si>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</si>
  <si>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</si>
  <si>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</si>
  <si>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</si>
  <si>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</si>
  <si>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</si>
  <si>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</si>
  <si>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</si>
  <si>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</si>
  <si>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</si>
  <si>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</si>
  <si>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</si>
  <si>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</si>
  <si>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</si>
  <si>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</si>
  <si>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</si>
  <si>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</si>
  <si>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</si>
  <si>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</si>
  <si>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</si>
  <si>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</si>
  <si>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</si>
  <si>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</si>
  <si>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</si>
  <si>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</si>
  <si>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</si>
  <si>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</si>
  <si>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</si>
  <si>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</si>
  <si>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</si>
  <si>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</si>
  <si>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</si>
  <si>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</si>
  <si>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</si>
  <si>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</si>
  <si>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</si>
  <si>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</si>
  <si>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</si>
  <si>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</si>
  <si>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</si>
  <si>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</si>
  <si>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</si>
  <si>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</si>
  <si>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</si>
  <si>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</si>
  <si>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</si>
  <si>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</si>
  <si>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</si>
  <si>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</si>
  <si>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</si>
  <si>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</si>
  <si>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</si>
  <si>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</si>
  <si>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</si>
  <si>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</si>
  <si>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</si>
  <si>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</si>
  <si>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</si>
  <si>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</si>
  <si>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</si>
  <si>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</si>
  <si>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</si>
  <si>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</si>
  <si>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</si>
  <si>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</si>
  <si>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</si>
  <si>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</si>
  <si>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</si>
  <si>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</si>
  <si>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</si>
  <si>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</si>
  <si>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</si>
  <si>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</si>
  <si>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</si>
  <si>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</si>
  <si>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</si>
  <si>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</si>
  <si>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</si>
  <si>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</si>
  <si>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</si>
  <si>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</si>
  <si>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</si>
  <si>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</si>
  <si>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</si>
  <si>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</si>
  <si>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</si>
  <si>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</si>
  <si>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</si>
  <si>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</si>
  <si>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</si>
  <si>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</si>
  <si>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</si>
  <si>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</si>
  <si>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</si>
  <si>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</si>
  <si>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</si>
  <si>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</si>
  <si>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</si>
  <si>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</si>
  <si>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</si>
  <si>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</si>
  <si>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</si>
  <si>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</si>
  <si>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</si>
  <si>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</si>
  <si>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</si>
  <si>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</si>
  <si>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</si>
  <si>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</si>
  <si>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</si>
  <si>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</si>
  <si>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</si>
  <si>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</si>
  <si>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</si>
  <si>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</si>
  <si>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</si>
  <si>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</si>
  <si>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</si>
  <si>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</si>
  <si>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</si>
  <si>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</si>
  <si>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</si>
  <si>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</si>
  <si>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</si>
  <si>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</si>
  <si>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</si>
  <si>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</si>
  <si>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</si>
  <si>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</si>
  <si>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</si>
  <si>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</si>
  <si>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</si>
  <si>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</si>
  <si>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</si>
  <si>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</si>
  <si>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</si>
  <si>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</si>
  <si>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</si>
  <si>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</si>
  <si>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</si>
  <si>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</si>
  <si>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</si>
  <si>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</si>
  <si>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</si>
  <si>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</si>
  <si>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</si>
  <si>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</si>
  <si>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</si>
  <si>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</si>
  <si>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</si>
  <si>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</si>
  <si>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</si>
  <si>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</si>
  <si>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</si>
  <si>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</si>
  <si>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</si>
  <si>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</si>
  <si>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</si>
  <si>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</si>
  <si>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</si>
  <si>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</si>
  <si>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</si>
  <si>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</si>
  <si>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</si>
  <si>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</si>
  <si>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</si>
  <si>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</si>
  <si>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</si>
  <si>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</si>
  <si>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</si>
  <si>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</si>
  <si>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</si>
  <si>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</si>
  <si>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</si>
  <si>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</si>
  <si>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</si>
  <si>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</si>
  <si>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</si>
  <si>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</si>
  <si>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</si>
  <si>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</si>
  <si>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</si>
  <si>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</si>
  <si>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</si>
  <si>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</si>
  <si>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</si>
  <si>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</si>
  <si>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</si>
  <si>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</si>
  <si>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</si>
  <si>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</si>
  <si>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</si>
  <si>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</si>
  <si>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</si>
  <si>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</si>
  <si>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</si>
  <si>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</si>
  <si>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</si>
  <si>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</si>
  <si>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</si>
  <si>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</si>
  <si>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</si>
  <si>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</si>
  <si>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</si>
  <si>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</si>
  <si>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</si>
  <si>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</si>
  <si>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</si>
  <si>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</si>
  <si>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</si>
  <si>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</si>
  <si>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</si>
  <si>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</si>
  <si>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</si>
  <si>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</si>
  <si>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</si>
  <si>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</si>
  <si>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</si>
  <si>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</si>
  <si>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</si>
  <si>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</si>
  <si>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</si>
  <si>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</si>
  <si>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</si>
  <si>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</si>
  <si>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</si>
  <si>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</si>
  <si>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</si>
  <si>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</si>
  <si>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</si>
  <si>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</si>
  <si>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</si>
  <si>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</si>
  <si>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</si>
  <si>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</si>
  <si>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</si>
  <si>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</si>
  <si>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</si>
  <si>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</si>
  <si>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</si>
  <si>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</si>
  <si>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</si>
  <si>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</si>
  <si>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</si>
  <si>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</si>
  <si>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</si>
  <si>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</si>
  <si>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</si>
  <si>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</si>
  <si>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</si>
  <si>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</si>
  <si>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</si>
  <si>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</si>
  <si>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</si>
  <si>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</si>
  <si>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</si>
  <si>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</si>
  <si>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</si>
  <si>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</si>
  <si>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</si>
  <si>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</si>
  <si>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</si>
  <si>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</si>
  <si>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</si>
  <si>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</si>
  <si>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</si>
  <si>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</si>
  <si>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</si>
  <si>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</si>
  <si>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</si>
  <si>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</si>
  <si>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</si>
  <si>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</si>
  <si>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</si>
  <si>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</si>
  <si>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</si>
  <si>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</si>
  <si>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</si>
  <si>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</si>
  <si>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</si>
  <si>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</si>
  <si>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</si>
  <si>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</si>
  <si>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</si>
  <si>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</si>
  <si>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</si>
  <si>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</si>
  <si>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</si>
  <si>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</si>
  <si>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</si>
  <si>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</si>
  <si>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</si>
  <si>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</si>
  <si>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</si>
  <si>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</si>
  <si>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</si>
  <si>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</si>
  <si>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</si>
  <si>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</si>
  <si>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</si>
  <si>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</si>
  <si>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</si>
  <si>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</si>
  <si>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</si>
  <si>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</si>
  <si>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</si>
  <si>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</si>
  <si>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</si>
  <si>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</si>
  <si>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</si>
  <si>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</si>
  <si>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</si>
  <si>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</si>
  <si>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</si>
  <si>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</si>
  <si>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</si>
  <si>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</si>
  <si>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</si>
  <si>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</si>
  <si>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</si>
  <si>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</si>
  <si>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</si>
  <si>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</si>
  <si>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</si>
  <si>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</si>
  <si>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</si>
  <si>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</si>
  <si>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</si>
  <si>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</si>
  <si>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</si>
  <si>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</si>
  <si>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</si>
  <si>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</si>
  <si>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</si>
  <si>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</si>
  <si>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</si>
  <si>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</si>
  <si>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</si>
  <si>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</si>
  <si>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</si>
  <si>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</si>
  <si>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</si>
  <si>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</si>
  <si>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</si>
  <si>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</si>
  <si>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</si>
  <si>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</si>
  <si>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</si>
  <si>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</si>
  <si>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</si>
  <si>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</si>
  <si>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</si>
  <si>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</si>
  <si>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</si>
  <si>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</si>
  <si>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</si>
  <si>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</si>
  <si>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</si>
  <si>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</si>
  <si>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</si>
  <si>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</si>
  <si>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</si>
  <si>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</si>
  <si>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</si>
  <si>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</si>
  <si>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</si>
  <si>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</si>
  <si>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</si>
  <si>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</si>
  <si>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</si>
  <si>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</si>
  <si>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</si>
  <si>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</si>
  <si>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</si>
  <si>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</si>
  <si>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</si>
  <si>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</si>
  <si>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</si>
  <si>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</si>
  <si>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</si>
  <si>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</si>
  <si>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</si>
  <si>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</si>
  <si>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</si>
  <si>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</si>
  <si>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</si>
  <si>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</si>
  <si>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</si>
  <si>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</si>
  <si>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</si>
  <si>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</si>
  <si>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</si>
  <si>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</si>
  <si>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</si>
  <si>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</si>
  <si>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</si>
  <si>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</si>
  <si>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</si>
  <si>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</si>
  <si>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</si>
  <si>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</si>
  <si>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</si>
  <si>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</si>
  <si>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</si>
  <si>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</si>
  <si>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</si>
  <si>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</si>
  <si>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</si>
  <si>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</si>
  <si>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</si>
  <si>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</si>
  <si>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</si>
  <si>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</si>
  <si>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</si>
  <si>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</si>
  <si>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</si>
  <si>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</si>
  <si>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</si>
  <si>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</si>
  <si>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</si>
  <si>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</si>
  <si>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</si>
  <si>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</si>
  <si>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</si>
  <si>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</si>
  <si>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</si>
  <si>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</si>
  <si>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</si>
  <si>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</si>
  <si>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</si>
  <si>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</si>
  <si>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</si>
  <si>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</si>
  <si>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</si>
  <si>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</si>
  <si>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</si>
  <si>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</si>
  <si>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</si>
  <si>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</si>
  <si>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</si>
  <si>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</si>
  <si>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</si>
  <si>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</si>
  <si>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</si>
  <si>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</si>
  <si>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</si>
  <si>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</si>
  <si>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</si>
  <si>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</si>
  <si>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</si>
  <si>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</si>
  <si>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</si>
  <si>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</si>
  <si>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</si>
  <si>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</si>
  <si>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</si>
  <si>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</si>
  <si>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</si>
  <si>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</si>
  <si>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</si>
  <si>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</si>
  <si>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</si>
  <si>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</si>
  <si>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</si>
  <si>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</si>
  <si>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</si>
  <si>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</si>
  <si>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</si>
  <si>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</si>
  <si>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</si>
  <si>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</si>
  <si>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</si>
  <si>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</si>
  <si>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</si>
  <si>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</si>
  <si>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</si>
  <si>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</si>
  <si>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</si>
  <si>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</si>
  <si>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</si>
  <si>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</si>
  <si>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</si>
  <si>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</si>
  <si>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</si>
  <si>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</si>
  <si>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</si>
  <si>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</si>
  <si>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</si>
  <si>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</si>
  <si>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</si>
  <si>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</si>
  <si>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</si>
  <si>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</si>
  <si>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</si>
  <si>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</si>
  <si>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</si>
  <si>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</si>
  <si>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</si>
  <si>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</si>
  <si>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</si>
  <si>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</si>
  <si>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</si>
  <si>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</si>
  <si>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</si>
  <si>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</si>
  <si>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</si>
  <si>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</si>
  <si>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</si>
  <si>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</si>
  <si>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</si>
  <si>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</si>
  <si>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</si>
  <si>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</si>
  <si>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</si>
  <si>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</si>
  <si>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</si>
  <si>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</si>
  <si>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</si>
  <si>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</si>
  <si>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</si>
  <si>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</si>
  <si>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</si>
  <si>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</si>
  <si>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</si>
  <si>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</si>
  <si>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</si>
  <si>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</si>
  <si>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</si>
  <si>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</si>
  <si>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</si>
  <si>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</si>
  <si>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</si>
  <si>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</si>
  <si>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</si>
  <si>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</si>
  <si>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</si>
  <si>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</si>
  <si>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</si>
  <si>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</si>
  <si>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</si>
  <si>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</si>
  <si>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</si>
  <si>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</si>
  <si>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</si>
  <si>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</si>
  <si>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</si>
  <si>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</si>
  <si>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</si>
  <si>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</si>
  <si>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</si>
  <si>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</si>
  <si>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</si>
  <si>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</si>
  <si>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</si>
  <si>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</si>
  <si>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</si>
  <si>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</si>
  <si>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</si>
  <si>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</si>
  <si>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</si>
  <si>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</si>
  <si>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</si>
  <si>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</si>
  <si>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</si>
  <si>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</si>
  <si>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</si>
  <si>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</si>
  <si>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</si>
  <si>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</si>
  <si>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</si>
  <si>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</si>
  <si>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</si>
  <si>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</si>
  <si>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</si>
  <si>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</si>
  <si>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</si>
  <si>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</si>
  <si>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</si>
  <si>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</si>
  <si>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</si>
  <si>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</si>
  <si>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</si>
  <si>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</si>
  <si>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</si>
  <si>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</si>
  <si>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</si>
  <si>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</si>
  <si>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</si>
  <si>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</si>
  <si>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</si>
  <si>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</si>
  <si>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</si>
  <si>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</si>
  <si>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</si>
  <si>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</si>
  <si>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</si>
  <si>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</si>
  <si>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</si>
  <si>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</si>
  <si>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</si>
  <si>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</si>
  <si>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</si>
  <si>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</si>
  <si>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</si>
  <si>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</si>
  <si>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</si>
  <si>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</si>
  <si>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</si>
  <si>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</si>
  <si>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</si>
  <si>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</si>
  <si>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</si>
  <si>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</si>
  <si>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</si>
  <si>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</si>
  <si>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</si>
  <si>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</si>
  <si>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</si>
  <si>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</si>
  <si>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</si>
  <si>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</si>
  <si>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</si>
  <si>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</si>
  <si>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</si>
  <si>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</si>
  <si>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</si>
  <si>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</si>
  <si>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</si>
  <si>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</si>
  <si>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</si>
  <si>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</si>
  <si>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</si>
  <si>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</si>
  <si>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</si>
  <si>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</si>
  <si>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</si>
  <si>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</si>
  <si>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</si>
  <si>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</si>
  <si>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</si>
  <si>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</si>
  <si>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</si>
  <si>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</si>
  <si>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</si>
  <si>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</si>
  <si>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</si>
  <si>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</si>
  <si>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</si>
  <si>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</si>
  <si>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</si>
  <si>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</si>
  <si>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</si>
  <si>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</si>
  <si>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</si>
  <si>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</si>
  <si>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</si>
  <si>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</si>
  <si>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</si>
  <si>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</si>
  <si>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</si>
  <si>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</si>
  <si>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</si>
  <si>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</si>
  <si>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</si>
  <si>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</si>
  <si>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</si>
  <si>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</si>
  <si>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</si>
  <si>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</si>
  <si>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</si>
  <si>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</si>
  <si>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</si>
  <si>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</si>
  <si>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</si>
  <si>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</si>
  <si>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</si>
  <si>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</si>
  <si>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</si>
  <si>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</si>
  <si>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</si>
  <si>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</si>
  <si>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</si>
  <si>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</si>
  <si>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</si>
  <si>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</si>
  <si>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</si>
  <si>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</si>
  <si>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</si>
  <si>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</si>
  <si>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</si>
  <si>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</si>
  <si>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</si>
  <si>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</si>
  <si>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</si>
  <si>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</si>
  <si>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</si>
  <si>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</si>
  <si>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</si>
  <si>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</si>
  <si>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</si>
  <si>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</si>
  <si>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</si>
  <si>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</si>
  <si>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</si>
  <si>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</si>
  <si>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</si>
  <si>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</si>
  <si>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</si>
  <si>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</si>
  <si>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</si>
  <si>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</si>
  <si>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</si>
  <si>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</si>
  <si>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</si>
  <si>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</si>
  <si>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</si>
  <si>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</si>
  <si>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</si>
  <si>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</si>
  <si>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</si>
  <si>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</si>
  <si>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</si>
  <si>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</si>
  <si>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</si>
  <si>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</si>
  <si>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</si>
  <si>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</si>
  <si>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</si>
  <si>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</si>
  <si>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</si>
  <si>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</si>
  <si>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</si>
  <si>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</si>
  <si>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</si>
  <si>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</si>
  <si>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</si>
  <si>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</si>
  <si>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</si>
  <si>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</si>
  <si>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</si>
  <si>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</si>
  <si>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</si>
  <si>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</si>
  <si>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</si>
  <si>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</si>
  <si>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</si>
  <si>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</si>
  <si>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</si>
  <si>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</si>
  <si>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</si>
  <si>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</si>
  <si>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</si>
  <si>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</si>
  <si>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</si>
  <si>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</si>
  <si>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</si>
  <si>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</si>
  <si>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</si>
  <si>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</si>
  <si>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</si>
  <si>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</si>
  <si>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</si>
  <si>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</si>
  <si>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</si>
  <si>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</si>
  <si>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</si>
  <si>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</si>
  <si>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</si>
  <si>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</si>
  <si>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</si>
  <si>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</si>
  <si>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</si>
  <si>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</si>
  <si>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</si>
  <si>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</si>
  <si>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</si>
  <si>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</si>
  <si>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</si>
  <si>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</si>
  <si>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</si>
  <si>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</si>
  <si>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</si>
  <si>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</si>
  <si>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</si>
  <si>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</si>
  <si>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</si>
  <si>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</si>
  <si>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</si>
  <si>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</si>
  <si>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</si>
  <si>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</si>
  <si>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</si>
  <si>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</si>
  <si>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</si>
  <si>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</si>
  <si>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</si>
  <si>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</si>
  <si>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</si>
  <si>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</si>
  <si>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</si>
  <si>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</si>
  <si>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</si>
  <si>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</si>
  <si>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</si>
  <si>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</si>
  <si>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</si>
  <si>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</si>
  <si>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</si>
  <si>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</si>
  <si>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</si>
  <si>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</si>
  <si>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</si>
  <si>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</si>
  <si>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</si>
  <si>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</si>
  <si>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</si>
  <si>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</si>
  <si>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</si>
  <si>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</si>
  <si>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</si>
  <si>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</si>
  <si>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</si>
  <si>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</si>
  <si>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</si>
  <si>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</si>
  <si>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</si>
  <si>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</si>
  <si>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</si>
  <si>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</si>
  <si>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</si>
  <si>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</si>
  <si>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</si>
  <si>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</si>
  <si>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</si>
  <si>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</si>
  <si>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</si>
  <si>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</si>
  <si>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</si>
  <si>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</si>
  <si>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</si>
  <si>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</si>
  <si>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</si>
  <si>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</si>
  <si>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</si>
  <si>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</si>
  <si>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</si>
  <si>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</si>
  <si>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</si>
  <si>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</si>
  <si>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</si>
  <si>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</si>
  <si>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</si>
  <si>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</si>
  <si>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</si>
  <si>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</si>
  <si>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</si>
  <si>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</si>
  <si>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</si>
  <si>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</si>
  <si>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</si>
  <si>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</si>
  <si>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</si>
  <si>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</si>
  <si>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</si>
  <si>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</si>
  <si>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</si>
  <si>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</si>
  <si>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</si>
  <si>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</si>
  <si>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</si>
  <si>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</si>
  <si>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</si>
  <si>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</si>
  <si>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</si>
  <si>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</si>
  <si>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</si>
  <si>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</si>
  <si>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</si>
  <si>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</si>
  <si>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</si>
  <si>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</si>
  <si>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</si>
  <si>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</si>
  <si>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</si>
  <si>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</si>
  <si>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</si>
  <si>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</si>
  <si>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</si>
  <si>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</si>
  <si>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</si>
  <si>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</si>
  <si>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</si>
  <si>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</si>
  <si>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</si>
  <si>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</si>
  <si>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</si>
  <si>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</si>
  <si>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</si>
  <si>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</si>
  <si>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</si>
  <si>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</si>
  <si>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</si>
  <si>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</si>
  <si>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</si>
  <si>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</si>
  <si>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</si>
  <si>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</si>
  <si>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</si>
  <si>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</si>
  <si>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</si>
  <si>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</si>
  <si>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</si>
  <si>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</si>
  <si>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</si>
  <si>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</si>
  <si>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</si>
  <si>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</si>
  <si>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</si>
  <si>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</si>
  <si>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</si>
  <si>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</si>
  <si>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</si>
  <si>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</si>
  <si>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</si>
  <si>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</si>
  <si>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</si>
  <si>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</si>
  <si>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</si>
  <si>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</si>
  <si>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</si>
  <si>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</si>
  <si>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</si>
  <si>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</si>
  <si>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</si>
  <si>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</si>
  <si>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</si>
  <si>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</si>
  <si>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</si>
  <si>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</si>
  <si>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</si>
  <si>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</si>
  <si>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</si>
  <si>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</si>
  <si>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</si>
  <si>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</si>
  <si>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</si>
  <si>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</si>
  <si>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</si>
  <si>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</si>
  <si>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</si>
  <si>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</si>
  <si>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</si>
  <si>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</si>
  <si>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</si>
  <si>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</si>
  <si>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</si>
  <si>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</si>
  <si>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</si>
  <si>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</si>
  <si>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</si>
  <si>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</si>
  <si>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</si>
  <si>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</si>
  <si>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</si>
  <si>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</si>
  <si>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</si>
  <si>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</si>
  <si>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</si>
  <si>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</si>
  <si>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</si>
  <si>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</si>
  <si>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</si>
  <si>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</si>
  <si>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</si>
  <si>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</si>
  <si>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</si>
  <si>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</si>
  <si>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</si>
  <si>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</si>
  <si>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</si>
  <si>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</si>
  <si>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</si>
  <si>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</si>
  <si>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</si>
  <si>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</si>
  <si>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</si>
  <si>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</si>
  <si>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</si>
  <si>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</si>
  <si>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</si>
  <si>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</si>
  <si>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</si>
  <si>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</si>
  <si>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</si>
  <si>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</si>
  <si>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</si>
  <si>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</si>
  <si>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</si>
  <si>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</si>
  <si>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</si>
  <si>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</si>
  <si>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</si>
  <si>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</si>
  <si>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</si>
  <si>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</si>
  <si>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</si>
  <si>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</si>
  <si>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</si>
  <si>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</si>
  <si>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</si>
  <si>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</si>
  <si>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</si>
  <si>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</si>
  <si>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</si>
  <si>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</si>
  <si>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</si>
  <si>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</si>
  <si>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</si>
  <si>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</si>
  <si>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</si>
  <si>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</si>
  <si>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</si>
  <si>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</si>
  <si>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</si>
  <si>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</si>
  <si>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</si>
  <si>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</si>
  <si>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</si>
  <si>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</si>
  <si>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</si>
  <si>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</si>
  <si>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</si>
  <si>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</si>
  <si>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</si>
  <si>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</si>
  <si>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</si>
  <si>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</si>
  <si>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</si>
  <si>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</si>
  <si>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</si>
  <si>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</si>
  <si>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</si>
  <si>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</si>
  <si>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</si>
  <si>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</si>
  <si>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</si>
  <si>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</si>
  <si>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</si>
  <si>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</si>
  <si>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</si>
  <si>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</si>
  <si>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</si>
  <si>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</si>
  <si>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</si>
  <si>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</si>
  <si>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</si>
  <si>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</si>
  <si>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</si>
  <si>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</si>
  <si>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</si>
  <si>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</si>
  <si>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</si>
  <si>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</si>
  <si>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</si>
  <si>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</si>
  <si>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</si>
  <si>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</si>
  <si>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</si>
  <si>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</si>
  <si>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</si>
  <si>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</si>
  <si>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</si>
  <si>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</si>
  <si>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</si>
  <si>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</si>
  <si>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</si>
  <si>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</si>
  <si>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</si>
  <si>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</si>
  <si>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</si>
  <si>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</si>
  <si>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</si>
  <si>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</si>
  <si>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</si>
  <si>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</si>
  <si>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</si>
  <si>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</si>
  <si>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</si>
  <si>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</si>
  <si>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</si>
  <si>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</si>
  <si>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</si>
  <si>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</si>
  <si>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</si>
  <si>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</si>
  <si>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</si>
  <si>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</si>
  <si>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</si>
  <si>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</si>
  <si>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</si>
  <si>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</si>
  <si>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</si>
  <si>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</si>
  <si>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</si>
  <si>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</si>
  <si>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</si>
  <si>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</si>
  <si>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</si>
  <si>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</si>
  <si>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</si>
  <si>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</si>
  <si>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</si>
  <si>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</si>
  <si>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</si>
  <si>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</si>
  <si>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</si>
  <si>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</si>
  <si>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</si>
  <si>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</si>
  <si>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</si>
  <si>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</si>
  <si>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</si>
  <si>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</si>
  <si>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</si>
  <si>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</si>
  <si>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</si>
  <si>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</si>
  <si>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</si>
  <si>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</si>
  <si>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</si>
  <si>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</si>
  <si>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</si>
  <si>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</si>
  <si>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</si>
  <si>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</si>
  <si>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</si>
  <si>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</si>
  <si>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</si>
  <si>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</si>
  <si>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</si>
  <si>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</si>
  <si>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</si>
  <si>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</si>
  <si>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</si>
  <si>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</si>
  <si>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</si>
  <si>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</si>
  <si>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</si>
  <si>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</si>
  <si>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</si>
  <si>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</si>
  <si>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</si>
  <si>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</si>
  <si>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</si>
  <si>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</si>
  <si>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</si>
  <si>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</si>
  <si>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</si>
  <si>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</si>
  <si>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</si>
  <si>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</si>
  <si>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</si>
  <si>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</si>
  <si>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</si>
  <si>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</si>
  <si>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</si>
  <si>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</si>
  <si>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</si>
  <si>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</si>
  <si>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</si>
  <si>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</si>
  <si>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</si>
  <si>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</si>
  <si>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</si>
  <si>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</si>
  <si>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</si>
  <si>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</si>
  <si>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</si>
  <si>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</si>
  <si>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</si>
  <si>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</si>
  <si>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</si>
  <si>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</si>
  <si>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</si>
  <si>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</si>
  <si>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</si>
  <si>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</si>
  <si>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</si>
  <si>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</si>
  <si>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</si>
  <si>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</si>
  <si>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</si>
  <si>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</si>
  <si>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</si>
  <si>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</si>
  <si>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</si>
  <si>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</si>
  <si>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</si>
  <si>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</si>
  <si>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</si>
  <si>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</si>
  <si>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</si>
  <si>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</si>
  <si>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</si>
  <si>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</si>
  <si>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</si>
  <si>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</si>
  <si>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</si>
  <si>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</si>
  <si>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</si>
  <si>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</si>
  <si>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</si>
  <si>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</si>
  <si>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</si>
  <si>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</si>
  <si>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</si>
  <si>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</si>
  <si>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</si>
  <si>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</si>
  <si>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</si>
  <si>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</si>
  <si>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</si>
  <si>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</si>
  <si>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</si>
  <si>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</si>
  <si>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</si>
  <si>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</si>
  <si>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</si>
  <si>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</si>
  <si>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</si>
  <si>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</si>
  <si>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</si>
  <si>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</si>
  <si>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</si>
  <si>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</si>
  <si>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</si>
  <si>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</si>
  <si>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</si>
  <si>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</si>
  <si>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</si>
  <si>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</si>
  <si>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</si>
  <si>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</si>
  <si>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</si>
  <si>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</si>
  <si>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</si>
  <si>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</si>
  <si>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</si>
  <si>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</si>
  <si>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</si>
  <si>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</si>
  <si>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</si>
  <si>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</si>
  <si>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</si>
  <si>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</si>
  <si>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</si>
  <si>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</si>
  <si>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</si>
  <si>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</si>
  <si>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</si>
  <si>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</si>
  <si>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</si>
  <si>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</si>
  <si>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</si>
  <si>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</si>
  <si>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</si>
  <si>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</si>
  <si>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</si>
  <si>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</si>
  <si>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</si>
  <si>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</si>
  <si>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</si>
  <si>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</si>
  <si>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</si>
  <si>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</si>
  <si>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</si>
  <si>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</si>
  <si>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</si>
  <si>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</si>
  <si>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</si>
  <si>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</si>
  <si>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</si>
  <si>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</si>
  <si>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</si>
  <si>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</si>
  <si>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</si>
  <si>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</si>
  <si>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</si>
  <si>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</si>
  <si>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</si>
  <si>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</si>
  <si>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</si>
  <si>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</si>
  <si>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</si>
  <si>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</si>
  <si>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</si>
  <si>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</si>
  <si>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</si>
  <si>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</si>
  <si>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</si>
  <si>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</si>
  <si>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</si>
  <si>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</si>
  <si>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</si>
  <si>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</si>
  <si>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</si>
  <si>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</si>
  <si>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</si>
  <si>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</si>
  <si>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</si>
  <si>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</si>
  <si>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</si>
  <si>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</si>
  <si>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</si>
  <si>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</si>
  <si>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</si>
  <si>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</si>
  <si>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</si>
  <si>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</si>
  <si>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</si>
  <si>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</si>
  <si>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</si>
  <si>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</si>
  <si>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</si>
  <si>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</si>
  <si>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</si>
  <si>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</si>
  <si>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</si>
  <si>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</si>
  <si>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</si>
  <si>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</si>
  <si>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</si>
  <si>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</si>
  <si>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</si>
  <si>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</si>
  <si>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</si>
  <si>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</si>
  <si>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</si>
  <si>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</si>
  <si>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</si>
  <si>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</si>
  <si>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</si>
  <si>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</si>
  <si>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</si>
  <si>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</si>
  <si>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</si>
  <si>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</si>
  <si>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</si>
  <si>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</si>
  <si>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</si>
  <si>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</si>
  <si>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</si>
  <si>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</si>
  <si>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</si>
  <si>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</si>
  <si>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</si>
  <si>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</si>
  <si>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</si>
  <si>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</si>
  <si>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</si>
  <si>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</si>
  <si>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</si>
  <si>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</si>
  <si>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</si>
  <si>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</si>
  <si>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</si>
  <si>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</si>
  <si>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</si>
  <si>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</si>
  <si>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</si>
  <si>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</si>
  <si>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</si>
  <si>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</si>
  <si>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</si>
  <si>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</si>
  <si>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</si>
  <si>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</si>
  <si>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</si>
  <si>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</si>
  <si>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</si>
  <si>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</si>
  <si>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</si>
  <si>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</si>
  <si>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</si>
  <si>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</si>
  <si>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</si>
  <si>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</si>
  <si>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</si>
  <si>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</si>
  <si>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</si>
  <si>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</si>
  <si>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</si>
  <si>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</si>
  <si>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</si>
  <si>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</si>
  <si>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</si>
  <si>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</si>
  <si>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</si>
  <si>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</si>
  <si>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</si>
  <si>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</si>
  <si>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</si>
  <si>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</si>
  <si>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</si>
  <si>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</si>
  <si>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</si>
  <si>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</si>
  <si>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</si>
  <si>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</si>
  <si>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</si>
  <si>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</si>
  <si>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</si>
  <si>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</si>
  <si>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</si>
  <si>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</si>
  <si>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</si>
  <si>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</si>
  <si>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</si>
  <si>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</si>
  <si>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</si>
  <si>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</si>
  <si>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</si>
  <si>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</si>
  <si>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</si>
  <si>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</si>
  <si>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</si>
  <si>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</si>
  <si>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</si>
  <si>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</si>
  <si>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</si>
  <si>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</si>
  <si>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</si>
  <si>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</si>
  <si>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</si>
  <si>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</si>
  <si>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</si>
  <si>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</si>
  <si>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</si>
  <si>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</si>
  <si>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</si>
  <si>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</si>
  <si>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</si>
  <si>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</si>
  <si>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</si>
  <si>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</si>
  <si>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</si>
  <si>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</si>
  <si>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</si>
  <si>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</si>
  <si>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</si>
  <si>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</si>
  <si>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</si>
  <si>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</si>
  <si>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</si>
  <si>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</si>
  <si>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</si>
  <si>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</si>
  <si>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</si>
  <si>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</si>
  <si>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</si>
  <si>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</si>
  <si>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</si>
  <si>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</si>
  <si>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</si>
  <si>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</si>
  <si>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</si>
  <si>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</si>
  <si>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</si>
  <si>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</si>
  <si>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</si>
  <si>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</si>
  <si>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</si>
  <si>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</si>
  <si>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</si>
  <si>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</si>
  <si>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</si>
  <si>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</si>
  <si>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</si>
  <si>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</si>
  <si>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</si>
  <si>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</si>
  <si>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</si>
  <si>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</si>
  <si>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</si>
  <si>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</si>
  <si>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</si>
  <si>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</si>
  <si>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</si>
  <si>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</si>
  <si>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</si>
  <si>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</si>
  <si>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</si>
  <si>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</si>
  <si>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</si>
  <si>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</si>
  <si>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</si>
  <si>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</si>
  <si>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</si>
  <si>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</si>
  <si>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</si>
  <si>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</si>
  <si>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</si>
  <si>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</si>
  <si>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</si>
  <si>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</si>
  <si>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</si>
  <si>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</si>
  <si>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</si>
  <si>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</si>
  <si>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</si>
  <si>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</si>
  <si>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</si>
  <si>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</si>
  <si>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</si>
  <si>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</si>
  <si>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</si>
  <si>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</si>
  <si>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</si>
  <si>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</si>
  <si>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</si>
  <si>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</si>
  <si>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</si>
  <si>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</si>
  <si>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</si>
  <si>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</si>
  <si>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</si>
  <si>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</si>
  <si>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</si>
  <si>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</si>
  <si>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</si>
  <si>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</si>
  <si>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</si>
  <si>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</si>
  <si>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</si>
  <si>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</si>
  <si>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</si>
  <si>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</si>
  <si>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</si>
  <si>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</si>
  <si>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</si>
  <si>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</si>
  <si>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</si>
  <si>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</si>
  <si>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</si>
  <si>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</si>
  <si>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</si>
  <si>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</si>
  <si>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</si>
  <si>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</si>
  <si>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</si>
  <si>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</si>
  <si>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</si>
  <si>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</si>
  <si>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</si>
  <si>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</si>
  <si>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</si>
  <si>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</si>
  <si>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</si>
  <si>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</si>
  <si>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</si>
  <si>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</si>
  <si>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</si>
  <si>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</si>
  <si>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</si>
  <si>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</si>
  <si>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</si>
  <si>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</si>
  <si>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</si>
  <si>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</si>
  <si>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</si>
  <si>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</si>
  <si>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</si>
  <si>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</si>
  <si>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</si>
  <si>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</si>
  <si>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</si>
  <si>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</si>
  <si>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</si>
  <si>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</si>
  <si>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</si>
  <si>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</si>
  <si>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</si>
  <si>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</si>
  <si>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</si>
  <si>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</si>
  <si>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</si>
  <si>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</si>
  <si>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</si>
  <si>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</si>
  <si>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</si>
  <si>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</si>
  <si>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</si>
  <si>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</si>
  <si>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</si>
  <si>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</si>
  <si>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</si>
  <si>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</si>
  <si>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</si>
  <si>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</si>
  <si>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</si>
  <si>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</si>
  <si>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</si>
  <si>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</si>
  <si>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</si>
  <si>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</si>
  <si>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</si>
  <si>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</si>
  <si>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</si>
  <si>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</si>
  <si>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</si>
  <si>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</si>
  <si>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</si>
  <si>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</si>
  <si>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</si>
  <si>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</si>
  <si>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</si>
  <si>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</si>
  <si>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</si>
  <si>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</si>
  <si>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</si>
  <si>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</si>
  <si>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</si>
  <si>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</si>
  <si>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</si>
  <si>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</si>
  <si>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</si>
  <si>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</si>
  <si>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</si>
  <si>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</si>
  <si>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</si>
  <si>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</si>
  <si>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</si>
  <si>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</si>
  <si>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</si>
  <si>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</si>
  <si>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</si>
  <si>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</si>
  <si>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</si>
  <si>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</si>
  <si>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</si>
  <si>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</si>
  <si>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</si>
  <si>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</si>
  <si>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</si>
  <si>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</si>
  <si>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</si>
  <si>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</si>
  <si>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</si>
  <si>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</si>
  <si>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</si>
  <si>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</si>
  <si>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</si>
  <si>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</si>
  <si>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</si>
  <si>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</si>
  <si>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</si>
  <si>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</si>
  <si>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</si>
  <si>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</si>
  <si>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</si>
  <si>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</si>
  <si>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</si>
  <si>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</si>
  <si>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</si>
  <si>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</si>
  <si>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</si>
  <si>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</si>
  <si>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</si>
  <si>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</si>
  <si>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</si>
  <si>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</si>
  <si>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</si>
  <si>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</si>
  <si>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</si>
  <si>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</si>
  <si>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</si>
  <si>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</si>
  <si>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</si>
  <si>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</si>
  <si>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</si>
  <si>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</si>
  <si>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</si>
  <si>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</si>
  <si>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</si>
  <si>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</si>
  <si>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</si>
  <si>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</si>
  <si>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</si>
  <si>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</si>
  <si>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</si>
  <si>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</si>
  <si>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</si>
  <si>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</si>
  <si>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</si>
  <si>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</si>
  <si>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</si>
  <si>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</si>
  <si>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</si>
  <si>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</si>
  <si>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</si>
  <si>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</si>
  <si>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</si>
  <si>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</si>
  <si>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</si>
  <si>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</si>
  <si>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</si>
  <si>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</si>
  <si>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</si>
  <si>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</si>
  <si>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</si>
  <si>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</si>
  <si>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</si>
  <si>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</si>
  <si>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</si>
  <si>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</si>
  <si>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</si>
  <si>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</si>
  <si>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</si>
  <si>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</si>
  <si>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</si>
  <si>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</si>
  <si>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</si>
  <si>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</si>
  <si>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</si>
  <si>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</si>
  <si>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</si>
  <si>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</si>
  <si>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</si>
  <si>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</si>
  <si>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</si>
  <si>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</si>
  <si>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</si>
  <si>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</si>
  <si>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</si>
  <si>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</si>
  <si>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</si>
  <si>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</si>
  <si>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</si>
  <si>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</si>
  <si>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</si>
  <si>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</si>
  <si>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</si>
  <si>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</si>
  <si>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</si>
  <si>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</si>
  <si>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</si>
  <si>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</si>
  <si>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</si>
  <si>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</si>
  <si>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</si>
  <si>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</si>
  <si>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</si>
  <si>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</si>
  <si>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</si>
  <si>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</si>
  <si>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</si>
  <si>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</si>
  <si>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</si>
  <si>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</si>
  <si>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</si>
  <si>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</si>
  <si>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</si>
  <si>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</si>
  <si>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</si>
  <si>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</si>
  <si>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</si>
  <si>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</si>
  <si>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</si>
  <si>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</si>
  <si>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</si>
  <si>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</si>
  <si>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</si>
  <si>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</si>
  <si>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</si>
  <si>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</si>
  <si>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</si>
  <si>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</si>
  <si>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</si>
  <si>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</si>
  <si>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</si>
  <si>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</si>
  <si>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</si>
  <si>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</si>
  <si>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</si>
  <si>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</si>
  <si>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</si>
  <si>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</si>
  <si>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</si>
  <si>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</si>
  <si>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</si>
  <si>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</si>
  <si>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</si>
  <si>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</si>
  <si>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</si>
  <si>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</si>
  <si>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</si>
  <si>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</si>
  <si>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</si>
  <si>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</si>
  <si>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</si>
  <si>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</si>
  <si>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</si>
  <si>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</si>
  <si>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</si>
  <si>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</si>
  <si>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</si>
  <si>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</si>
  <si>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</si>
  <si>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</si>
  <si>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</si>
  <si>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</si>
  <si>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</si>
  <si>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</si>
  <si>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</si>
  <si>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</si>
  <si>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</si>
  <si>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</si>
  <si>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</si>
  <si>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</si>
  <si>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</si>
  <si>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</si>
  <si>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</si>
  <si>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</si>
  <si>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</si>
  <si>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</si>
  <si>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</si>
  <si>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</si>
  <si>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</si>
  <si>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</si>
  <si>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</si>
  <si>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</si>
  <si>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</si>
  <si>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</si>
  <si>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</si>
  <si>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</si>
  <si>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</si>
  <si>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</si>
  <si>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</si>
  <si>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</si>
  <si>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</si>
  <si>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</si>
  <si>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</si>
  <si>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</si>
  <si>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</si>
  <si>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</si>
  <si>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</si>
  <si>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</si>
  <si>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</si>
  <si>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</si>
  <si>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</si>
  <si>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</si>
  <si>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</si>
  <si>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</si>
  <si>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</si>
  <si>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</si>
  <si>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</si>
  <si>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</si>
  <si>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</si>
  <si>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</si>
  <si>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</si>
  <si>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</si>
  <si>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</si>
  <si>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</si>
  <si>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</si>
  <si>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</si>
  <si>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</si>
  <si>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</si>
  <si>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</si>
  <si>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</si>
  <si>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</si>
  <si>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</si>
  <si>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</si>
  <si>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</si>
  <si>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</si>
  <si>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</si>
  <si>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</si>
  <si>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</si>
  <si>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</si>
  <si>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</si>
  <si>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</si>
  <si>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</si>
  <si>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</si>
  <si>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</si>
  <si>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</si>
  <si>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</si>
  <si>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</si>
  <si>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</si>
  <si>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</si>
  <si>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</si>
  <si>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</si>
  <si>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</si>
  <si>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</si>
  <si>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</si>
  <si>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</si>
  <si>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</si>
  <si>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</si>
  <si>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</si>
  <si>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</si>
  <si>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</si>
  <si>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</si>
  <si>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</si>
  <si>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</si>
  <si>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</si>
  <si>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</si>
  <si>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</si>
  <si>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</si>
  <si>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</si>
  <si>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</si>
  <si>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</si>
  <si>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</si>
  <si>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</si>
  <si>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</si>
  <si>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</si>
  <si>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</si>
  <si>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</si>
  <si>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</si>
  <si>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</si>
  <si>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</si>
  <si>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</si>
  <si>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</si>
  <si>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</si>
  <si>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</si>
  <si>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</si>
  <si>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</si>
  <si>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</si>
  <si>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</si>
  <si>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</si>
  <si>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</si>
  <si>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</si>
  <si>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</si>
  <si>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</si>
  <si>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</si>
  <si>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</si>
  <si>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</si>
  <si>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</si>
  <si>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</si>
  <si>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</si>
  <si>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</si>
  <si>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</si>
  <si>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</si>
  <si>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</si>
  <si>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</si>
  <si>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</si>
  <si>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</si>
  <si>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</si>
  <si>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</si>
  <si>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</si>
  <si>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</si>
  <si>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</si>
  <si>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</si>
  <si>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</si>
  <si>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</si>
  <si>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</si>
  <si>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</si>
  <si>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</si>
  <si>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</si>
  <si>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</si>
  <si>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</si>
  <si>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</si>
  <si>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</si>
  <si>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</si>
  <si>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</si>
  <si>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</si>
  <si>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</si>
  <si>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</si>
  <si>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</si>
  <si>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</si>
  <si>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</si>
  <si>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</si>
  <si>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</si>
  <si>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</si>
  <si>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</si>
  <si>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</si>
  <si>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</si>
  <si>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</si>
  <si>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</si>
  <si>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</si>
  <si>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</si>
  <si>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</si>
  <si>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</si>
  <si>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</si>
  <si>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</si>
  <si>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</si>
  <si>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</si>
  <si>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</si>
  <si>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</si>
  <si>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</si>
  <si>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</si>
  <si>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</si>
  <si>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</si>
  <si>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</si>
  <si>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</si>
  <si>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</si>
  <si>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</si>
  <si>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</si>
  <si>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</si>
  <si>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</si>
  <si>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</si>
  <si>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</si>
  <si>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</si>
  <si>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</si>
  <si>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</si>
  <si>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</si>
  <si>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</si>
  <si>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</si>
  <si>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</si>
  <si>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</si>
  <si>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</si>
  <si>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</si>
  <si>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</si>
  <si>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</si>
  <si>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</si>
  <si>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</si>
  <si>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</si>
  <si>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</si>
  <si>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</si>
  <si>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</si>
  <si>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</si>
  <si>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</si>
  <si>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</si>
  <si>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</si>
  <si>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</si>
  <si>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</si>
  <si>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</si>
  <si>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</si>
  <si>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</si>
  <si>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</si>
  <si>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</si>
  <si>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</si>
  <si>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</si>
  <si>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</si>
  <si>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</si>
  <si>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</si>
  <si>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</si>
  <si>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</si>
  <si>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</si>
  <si>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</si>
  <si>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</si>
  <si>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</si>
  <si>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</si>
  <si>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</si>
  <si>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</si>
  <si>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</si>
  <si>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</si>
  <si>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</si>
  <si>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</si>
  <si>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</si>
  <si>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</si>
  <si>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</si>
  <si>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</si>
  <si>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</si>
  <si>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</si>
  <si>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</si>
  <si>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</si>
  <si>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</si>
  <si>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</si>
  <si>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</si>
  <si>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</si>
  <si>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</si>
  <si>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</si>
  <si>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</si>
  <si>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</si>
  <si>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</si>
  <si>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</si>
  <si>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</si>
  <si>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</si>
  <si>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</si>
  <si>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</si>
  <si>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</si>
  <si>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</si>
  <si>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</si>
  <si>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</si>
  <si>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</si>
  <si>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</si>
  <si>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</si>
  <si>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</si>
  <si>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</si>
  <si>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</si>
  <si>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</si>
  <si>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</si>
  <si>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</si>
  <si>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</si>
  <si>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</si>
  <si>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</si>
  <si>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</si>
  <si>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</si>
  <si>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</si>
  <si>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</si>
  <si>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</si>
  <si>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</si>
  <si>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</si>
  <si>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</si>
  <si>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</si>
  <si>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</si>
  <si>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</si>
  <si>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</si>
  <si>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</si>
  <si>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</si>
  <si>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</si>
  <si>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</si>
  <si>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</si>
  <si>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</si>
  <si>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</si>
  <si>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</si>
  <si>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</si>
  <si>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</si>
  <si>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</si>
  <si>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</si>
  <si>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</si>
  <si>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</si>
  <si>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</si>
  <si>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</si>
  <si>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</si>
  <si>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</si>
  <si>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</si>
  <si>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</si>
  <si>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</si>
  <si>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</si>
  <si>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</si>
  <si>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</si>
  <si>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</si>
  <si>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</si>
  <si>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</si>
  <si>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</si>
  <si>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</si>
  <si>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</si>
  <si>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</si>
  <si>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</si>
  <si>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</si>
  <si>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</si>
  <si>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</si>
  <si>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</si>
  <si>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</si>
  <si>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</si>
  <si>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</si>
  <si>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</si>
  <si>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</si>
  <si>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</si>
  <si>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</si>
  <si>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</si>
  <si>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</si>
  <si>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</si>
  <si>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</si>
  <si>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</si>
  <si>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</si>
  <si>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</si>
  <si>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</si>
  <si>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</si>
  <si>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</si>
  <si>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</si>
  <si>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</si>
  <si>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</si>
  <si>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</si>
  <si>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</si>
  <si>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</si>
  <si>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</si>
  <si>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</si>
  <si>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</si>
  <si>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</si>
  <si>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</si>
  <si>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</si>
  <si>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</si>
  <si>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</si>
  <si>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</si>
  <si>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</si>
  <si>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</si>
  <si>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</si>
  <si>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</si>
  <si>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</si>
  <si>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</si>
  <si>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</si>
  <si>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</si>
  <si>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</si>
  <si>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</si>
  <si>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</si>
  <si>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</si>
  <si>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</si>
  <si>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</si>
  <si>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</si>
  <si>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</si>
  <si>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</si>
  <si>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</si>
  <si>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</si>
  <si>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</si>
  <si>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</si>
  <si>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</si>
  <si>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</si>
  <si>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</si>
  <si>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</si>
  <si>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</si>
  <si>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</si>
  <si>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</si>
  <si>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</si>
  <si>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</si>
  <si>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</si>
  <si>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</si>
  <si>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</si>
  <si>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</si>
  <si>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</si>
  <si>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</si>
  <si>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</si>
  <si>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</si>
  <si>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</si>
  <si>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</si>
  <si>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</si>
  <si>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</si>
  <si>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</si>
  <si>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</si>
  <si>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</si>
  <si>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</si>
  <si>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</si>
  <si>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</si>
  <si>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</si>
  <si>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</si>
  <si>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</si>
  <si>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</si>
  <si>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</si>
  <si>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</si>
  <si>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</si>
  <si>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</si>
  <si>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</si>
  <si>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</si>
  <si>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</si>
  <si>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</si>
  <si>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</si>
  <si>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</si>
  <si>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</si>
  <si>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</si>
  <si>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</si>
  <si>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</si>
  <si>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</si>
  <si>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</si>
  <si>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</si>
  <si>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</si>
  <si>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</si>
  <si>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</si>
  <si>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</si>
  <si>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</si>
  <si>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</si>
  <si>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</si>
  <si>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</si>
  <si>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</si>
  <si>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</si>
  <si>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</si>
  <si>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</si>
  <si>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</si>
  <si>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</si>
  <si>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</si>
  <si>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</si>
  <si>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</si>
  <si>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</si>
  <si>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</si>
  <si>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</si>
  <si>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</si>
  <si>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</si>
  <si>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</si>
  <si>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</si>
  <si>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</si>
  <si>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</si>
  <si>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</si>
  <si>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</si>
  <si>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</si>
  <si>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</si>
  <si>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</si>
  <si>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</si>
  <si>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</si>
  <si>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</si>
  <si>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</si>
  <si>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</si>
  <si>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</si>
  <si>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</si>
  <si>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</si>
  <si>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</si>
  <si>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</si>
  <si>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</si>
  <si>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</si>
  <si>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</si>
  <si>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</si>
  <si>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</si>
  <si>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</si>
  <si>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</si>
  <si>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</si>
  <si>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</si>
  <si>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</si>
  <si>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</si>
  <si>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</si>
  <si>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</si>
  <si>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</si>
  <si>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</si>
  <si>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</si>
  <si>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</si>
  <si>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</si>
  <si>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</si>
  <si>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</si>
  <si>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</si>
  <si>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</si>
  <si>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</si>
  <si>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</si>
  <si>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</si>
  <si>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</si>
  <si>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</si>
  <si>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</si>
  <si>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</si>
  <si>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</si>
  <si>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</si>
  <si>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</si>
  <si>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</si>
  <si>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</si>
  <si>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</si>
  <si>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</si>
  <si>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</si>
  <si>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</si>
  <si>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</si>
  <si>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</si>
  <si>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</si>
  <si>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</si>
  <si>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</si>
  <si>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</si>
  <si>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</si>
  <si>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</si>
  <si>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</si>
  <si>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</si>
  <si>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</si>
  <si>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</si>
  <si>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</si>
  <si>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</si>
  <si>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</si>
  <si>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</si>
  <si>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</si>
  <si>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</si>
  <si>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</si>
  <si>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</si>
  <si>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</si>
  <si>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</si>
  <si>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</si>
  <si>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</si>
  <si>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</si>
  <si>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</si>
  <si>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</si>
  <si>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</si>
  <si>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</si>
  <si>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</si>
  <si>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</si>
  <si>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</si>
  <si>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</si>
  <si>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</si>
  <si>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</si>
  <si>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</si>
  <si>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</si>
  <si>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</si>
  <si>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</si>
  <si>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</si>
  <si>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</si>
  <si>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</si>
  <si>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</si>
  <si>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</si>
  <si>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</si>
  <si>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</si>
  <si>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</si>
  <si>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</si>
  <si>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</si>
  <si>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</si>
  <si>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</si>
  <si>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</si>
  <si>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</si>
  <si>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</si>
  <si>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</si>
  <si>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</si>
  <si>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</si>
  <si>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</si>
  <si>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</si>
  <si>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</si>
  <si>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</si>
  <si>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</si>
  <si>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</si>
  <si>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</si>
  <si>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</si>
  <si>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</si>
  <si>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</si>
  <si>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</si>
  <si>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</si>
  <si>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</si>
  <si>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</si>
  <si>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</si>
  <si>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</si>
  <si>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</si>
  <si>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</si>
  <si>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</si>
  <si>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</si>
  <si>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</si>
  <si>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</si>
  <si>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</si>
  <si>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</si>
  <si>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</si>
  <si>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</si>
  <si>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</si>
  <si>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</si>
  <si>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</si>
  <si>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</si>
  <si>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</si>
  <si>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</si>
  <si>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</si>
  <si>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</si>
  <si>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</si>
  <si>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</si>
  <si>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</si>
  <si>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</si>
  <si>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</si>
  <si>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</si>
  <si>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</si>
  <si>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</si>
  <si>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</si>
  <si>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</si>
  <si>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</si>
  <si>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</si>
  <si>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</si>
  <si>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</si>
  <si>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</si>
  <si>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</si>
  <si>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</si>
  <si>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</si>
  <si>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</si>
  <si>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</si>
  <si>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</si>
  <si>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</si>
  <si>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</si>
  <si>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</si>
  <si>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</si>
  <si>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</si>
  <si>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</si>
  <si>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</si>
  <si>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</si>
  <si>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</si>
  <si>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</si>
  <si>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</si>
  <si>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</si>
  <si>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</si>
  <si>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</si>
  <si>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</si>
  <si>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</si>
  <si>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</si>
  <si>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</si>
  <si>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</si>
  <si>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</si>
  <si>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</si>
  <si>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</si>
  <si>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</si>
  <si>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</si>
  <si>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</si>
  <si>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</si>
  <si>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</si>
  <si>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</si>
  <si>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</si>
  <si>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</si>
  <si>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</si>
  <si>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</si>
  <si>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</si>
  <si>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</si>
  <si>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</si>
  <si>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</si>
  <si>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</si>
  <si>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</si>
  <si>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</si>
  <si>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</si>
  <si>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</si>
  <si>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</si>
  <si>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</si>
  <si>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</si>
  <si>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</si>
  <si>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</si>
  <si>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</si>
  <si>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</si>
  <si>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</si>
  <si>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</si>
  <si>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</si>
  <si>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</si>
  <si>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</si>
  <si>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</si>
  <si>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</si>
  <si>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</si>
  <si>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</si>
  <si>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</si>
  <si>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</si>
  <si>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</si>
  <si>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</si>
  <si>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</si>
  <si>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</si>
  <si>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</si>
  <si>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</si>
  <si>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</si>
  <si>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</si>
  <si>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</si>
  <si>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</si>
  <si>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</si>
  <si>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</si>
  <si>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</si>
  <si>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</si>
  <si>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</si>
  <si>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</si>
  <si>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</si>
  <si>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</si>
  <si>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</si>
  <si>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</si>
  <si>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</si>
  <si>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</si>
  <si>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</si>
  <si>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</si>
  <si>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</si>
  <si>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</si>
  <si>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</si>
  <si>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</si>
  <si>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</si>
  <si>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</si>
  <si>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</si>
  <si>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</si>
  <si>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</si>
  <si>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</si>
  <si>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</si>
  <si>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</si>
  <si>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</si>
  <si>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</si>
  <si>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</si>
  <si>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</si>
  <si>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</si>
  <si>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</si>
  <si>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</si>
  <si>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</si>
  <si>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</si>
  <si>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</si>
  <si>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</si>
  <si>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</si>
  <si>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</si>
  <si>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</si>
  <si>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</si>
  <si>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</si>
  <si>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</si>
  <si>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</si>
  <si>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</si>
  <si>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</si>
  <si>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</si>
  <si>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</si>
  <si>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</si>
  <si>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</si>
  <si>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</si>
  <si>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</si>
  <si>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</si>
  <si>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</si>
  <si>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</si>
  <si>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</si>
  <si>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</si>
  <si>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</si>
  <si>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</si>
  <si>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</si>
  <si>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</si>
  <si>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</si>
  <si>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</si>
  <si>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</si>
  <si>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</si>
  <si>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</si>
  <si>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</si>
  <si>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</si>
  <si>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</si>
  <si>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</si>
  <si>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</si>
  <si>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</si>
  <si>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</si>
  <si>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</si>
  <si>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</si>
  <si>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</si>
  <si>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</si>
  <si>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</si>
  <si>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</si>
  <si>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</si>
  <si>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</si>
  <si>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</si>
  <si>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</si>
  <si>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</si>
  <si>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</si>
  <si>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</si>
  <si>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</si>
  <si>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</si>
  <si>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</si>
  <si>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</si>
  <si>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</si>
  <si>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</si>
  <si>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</si>
  <si>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</si>
  <si>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</si>
  <si>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</si>
  <si>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</si>
  <si>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</si>
  <si>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</si>
  <si>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</si>
  <si>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</si>
  <si>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</si>
  <si>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</si>
  <si>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</si>
  <si>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</si>
  <si>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</si>
  <si>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</si>
  <si>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</si>
  <si>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</si>
  <si>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</si>
  <si>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</si>
  <si>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</si>
  <si>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</si>
  <si>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</si>
  <si>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</si>
  <si>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</si>
  <si>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</si>
  <si>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</si>
  <si>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</si>
  <si>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</si>
  <si>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</si>
  <si>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</si>
  <si>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</si>
  <si>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</si>
  <si>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</si>
  <si>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</si>
  <si>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</si>
  <si>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</si>
  <si>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</si>
  <si>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</si>
  <si>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</si>
  <si>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</si>
  <si>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</si>
  <si>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</si>
  <si>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</si>
  <si>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</si>
  <si>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</si>
  <si>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</si>
  <si>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</si>
  <si>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</si>
  <si>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</si>
  <si>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</si>
  <si>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</si>
  <si>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</si>
  <si>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</si>
  <si>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</si>
  <si>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</si>
  <si>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</si>
  <si>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</si>
  <si>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</si>
  <si>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</si>
  <si>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</si>
  <si>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</si>
  <si>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</si>
  <si>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</si>
  <si>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</si>
  <si>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</si>
  <si>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</si>
  <si>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</si>
  <si>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</si>
  <si>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</si>
  <si>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</si>
  <si>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</si>
  <si>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</si>
  <si>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</si>
  <si>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</si>
  <si>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</si>
  <si>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</si>
  <si>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</si>
  <si>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</si>
  <si>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</si>
  <si>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</si>
  <si>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</si>
  <si>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</si>
  <si>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</si>
  <si>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</si>
  <si>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</si>
  <si>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</si>
  <si>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</si>
  <si>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</si>
  <si>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</si>
  <si>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</si>
  <si>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</si>
  <si>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</si>
  <si>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</si>
  <si>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</si>
  <si>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</si>
  <si>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</si>
  <si>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</si>
  <si>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</si>
  <si>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</si>
  <si>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</si>
  <si>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</si>
  <si>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</si>
  <si>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</si>
  <si>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</si>
  <si>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</si>
  <si>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</si>
  <si>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</si>
  <si>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</si>
  <si>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</si>
  <si>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</si>
  <si>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</si>
  <si>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</si>
  <si>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</si>
  <si>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</si>
  <si>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</si>
  <si>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</si>
  <si>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</si>
  <si>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</si>
  <si>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</si>
  <si>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</si>
  <si>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</si>
  <si>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</si>
  <si>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</si>
  <si>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</si>
  <si>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</si>
  <si>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</si>
  <si>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</si>
  <si>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</si>
  <si>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</si>
  <si>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</si>
  <si>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</si>
  <si>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</si>
  <si>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</si>
  <si>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</si>
  <si>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</si>
  <si>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</si>
  <si>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</si>
  <si>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</si>
  <si>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</si>
  <si>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</si>
  <si>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</si>
  <si>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</si>
  <si>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</si>
  <si>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</si>
  <si>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</si>
  <si>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</si>
  <si>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</si>
  <si>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</si>
  <si>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</si>
  <si>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</si>
  <si>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</si>
  <si>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</si>
  <si>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</si>
  <si>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</si>
  <si>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</si>
  <si>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</si>
  <si>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</si>
  <si>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</si>
  <si>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</si>
  <si>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</si>
  <si>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</si>
  <si>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</si>
  <si>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</si>
  <si>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</si>
  <si>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</si>
  <si>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</si>
  <si>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</si>
  <si>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</si>
  <si>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</si>
  <si>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</si>
  <si>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</si>
  <si>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</si>
  <si>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</si>
  <si>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</si>
  <si>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</si>
  <si>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</si>
  <si>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</si>
  <si>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</si>
  <si>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</si>
  <si>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</si>
  <si>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</si>
  <si>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</si>
  <si>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</si>
  <si>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</si>
  <si>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</si>
  <si>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</si>
  <si>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</si>
  <si>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</si>
  <si>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</si>
  <si>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</si>
  <si>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</si>
  <si>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</si>
  <si>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</si>
  <si>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</si>
  <si>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</si>
  <si>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</si>
  <si>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</si>
  <si>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</si>
  <si>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</si>
  <si>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</si>
  <si>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</si>
  <si>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</si>
  <si>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</si>
  <si>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</si>
  <si>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</si>
  <si>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</si>
  <si>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</si>
  <si>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</si>
  <si>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</si>
  <si>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</si>
  <si>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</si>
  <si>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</si>
  <si>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</si>
  <si>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</si>
  <si>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</si>
  <si>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</si>
  <si>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</si>
  <si>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</si>
  <si>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</si>
  <si>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</si>
  <si>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</si>
  <si>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</si>
  <si>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</si>
  <si>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</si>
  <si>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</si>
  <si>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</si>
  <si>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</si>
  <si>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</si>
  <si>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</si>
  <si>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</si>
  <si>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</si>
  <si>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</si>
  <si>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</si>
  <si>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</si>
  <si>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</si>
  <si>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</si>
  <si>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</si>
  <si>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</si>
  <si>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</si>
  <si>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</si>
  <si>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</si>
  <si>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</si>
  <si>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</si>
  <si>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</si>
  <si>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</si>
  <si>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</si>
  <si>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</si>
  <si>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</si>
  <si>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</si>
  <si>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</si>
  <si>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</si>
  <si>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</si>
  <si>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</si>
  <si>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</si>
  <si>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</si>
  <si>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</si>
  <si>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</si>
  <si>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</si>
  <si>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</si>
  <si>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</si>
  <si>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</si>
  <si>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</si>
  <si>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</si>
  <si>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</si>
  <si>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</si>
  <si>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</si>
  <si>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</si>
  <si>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</si>
  <si>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</si>
  <si>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</si>
  <si>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</si>
  <si>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</si>
  <si>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</si>
  <si>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</si>
  <si>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</si>
  <si>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</si>
  <si>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</si>
  <si>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</si>
  <si>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</si>
  <si>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</si>
  <si>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</si>
  <si>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</si>
  <si>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</si>
  <si>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</si>
  <si>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</si>
  <si>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</si>
  <si>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</si>
  <si>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</si>
  <si>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</si>
  <si>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</si>
  <si>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</si>
  <si>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</si>
  <si>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</si>
  <si>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</si>
  <si>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</si>
  <si>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</si>
  <si>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</si>
  <si>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</si>
  <si>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</si>
  <si>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</si>
  <si>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</si>
  <si>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</si>
  <si>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</si>
  <si>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</si>
  <si>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</si>
  <si>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</si>
  <si>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</si>
  <si>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</si>
  <si>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</si>
  <si>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</si>
  <si>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</si>
  <si>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</si>
  <si>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</si>
  <si>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</si>
  <si>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</si>
  <si>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</si>
  <si>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</si>
  <si>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</si>
  <si>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</si>
  <si>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</si>
  <si>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</si>
  <si>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</si>
  <si>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</si>
  <si>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</si>
  <si>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</si>
  <si>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</si>
  <si>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</si>
  <si>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</si>
  <si>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</si>
  <si>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</si>
  <si>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</si>
  <si>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</si>
  <si>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</si>
  <si>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</si>
  <si>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</si>
  <si>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</si>
  <si>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</si>
  <si>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</si>
  <si>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</si>
  <si>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</si>
  <si>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</si>
  <si>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</si>
  <si>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</si>
  <si>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</si>
  <si>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</si>
  <si>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</si>
  <si>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</si>
  <si>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</si>
  <si>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</si>
  <si>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</si>
  <si>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</si>
  <si>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</si>
  <si>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</si>
  <si>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</si>
  <si>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</si>
  <si>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</si>
  <si>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</si>
  <si>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</si>
  <si>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</si>
  <si>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</si>
  <si>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</si>
  <si>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</si>
  <si>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</si>
  <si>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</si>
  <si>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</si>
  <si>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</si>
  <si>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</si>
  <si>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</si>
  <si>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</si>
  <si>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</si>
  <si>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</si>
  <si>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</si>
  <si>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</si>
  <si>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</si>
  <si>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</si>
  <si>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</si>
  <si>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</si>
  <si>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</si>
  <si>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</si>
  <si>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</si>
  <si>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</si>
  <si>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</si>
  <si>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</si>
  <si>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</si>
  <si>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</si>
  <si>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</si>
  <si>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</si>
  <si>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</si>
  <si>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</si>
  <si>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</si>
  <si>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</si>
  <si>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</si>
  <si>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</si>
  <si>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</si>
  <si>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</si>
  <si>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</si>
  <si>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</si>
  <si>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</si>
  <si>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</si>
  <si>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</si>
  <si>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</si>
  <si>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</si>
  <si>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</si>
  <si>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</si>
  <si>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</si>
  <si>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</si>
  <si>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</si>
  <si>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</si>
  <si>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</si>
  <si>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</si>
  <si>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</si>
  <si>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</si>
  <si>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</si>
  <si>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</si>
  <si>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</si>
  <si>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</si>
  <si>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</si>
  <si>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</si>
  <si>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</si>
  <si>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</si>
  <si>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</si>
  <si>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</si>
  <si>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</si>
  <si>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</si>
  <si>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</si>
  <si>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</si>
  <si>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</si>
  <si>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</si>
  <si>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</si>
  <si>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</si>
  <si>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</si>
  <si>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</si>
  <si>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</si>
  <si>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</si>
  <si>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</si>
  <si>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</si>
  <si>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</si>
  <si>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</si>
  <si>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</si>
  <si>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</si>
  <si>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</si>
  <si>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</si>
  <si>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</si>
  <si>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</si>
  <si>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</si>
  <si>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</si>
  <si>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</si>
  <si>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</si>
  <si>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</si>
  <si>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</si>
  <si>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</si>
  <si>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</si>
  <si>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</si>
  <si>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</si>
  <si>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</si>
  <si>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</si>
  <si>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</si>
  <si>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</si>
  <si>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</si>
  <si>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</si>
  <si>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</si>
  <si>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</si>
  <si>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</si>
  <si>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</si>
  <si>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</si>
  <si>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</si>
  <si>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</si>
  <si>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</si>
  <si>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</si>
  <si>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</si>
  <si>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</si>
  <si>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</si>
  <si>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</si>
  <si>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</si>
  <si>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</si>
  <si>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</si>
  <si>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</si>
  <si>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</si>
  <si>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</si>
  <si>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</si>
  <si>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</si>
  <si>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</si>
  <si>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</si>
  <si>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</si>
  <si>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</si>
  <si>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</si>
  <si>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</si>
  <si>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</si>
  <si>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</si>
  <si>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</si>
  <si>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</si>
  <si>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</si>
  <si>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</si>
  <si>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</si>
  <si>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</si>
  <si>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</si>
  <si>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</si>
  <si>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</si>
  <si>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</si>
  <si>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</si>
  <si>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</si>
  <si>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</si>
  <si>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</si>
  <si>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</si>
  <si>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</si>
  <si>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</si>
  <si>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</si>
  <si>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</si>
  <si>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</si>
  <si>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</si>
  <si>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</si>
  <si>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</si>
  <si>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</si>
  <si>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</si>
  <si>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</si>
  <si>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</si>
  <si>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</si>
  <si>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</si>
  <si>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</si>
  <si>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</si>
  <si>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</si>
  <si>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</si>
  <si>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</si>
  <si>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</si>
  <si>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</si>
  <si>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</si>
  <si>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</si>
  <si>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</si>
  <si>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</si>
  <si>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</si>
  <si>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</si>
  <si>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</si>
  <si>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</si>
  <si>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</si>
  <si>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</si>
  <si>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</si>
  <si>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</si>
  <si>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</si>
  <si>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</si>
  <si>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</si>
  <si>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</si>
  <si>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</si>
  <si>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</si>
  <si>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</si>
  <si>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</si>
  <si>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</si>
  <si>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</si>
  <si>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</si>
  <si>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</si>
  <si>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</si>
  <si>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</si>
  <si>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</si>
  <si>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</si>
  <si>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</si>
  <si>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</si>
  <si>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</si>
  <si>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</si>
  <si>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</si>
  <si>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</si>
  <si>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</si>
  <si>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</si>
  <si>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</si>
  <si>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</si>
  <si>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</si>
  <si>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</si>
  <si>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</si>
  <si>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</si>
  <si>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</si>
  <si>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</si>
  <si>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</si>
  <si>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</si>
  <si>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</si>
  <si>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</si>
  <si>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</si>
  <si>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</si>
  <si>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</si>
  <si>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</si>
  <si>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</si>
  <si>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</si>
  <si>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</si>
  <si>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</si>
  <si>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</si>
  <si>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</si>
  <si>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</si>
  <si>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</si>
  <si>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</si>
  <si>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</si>
  <si>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</si>
  <si>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</si>
  <si>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</si>
  <si>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</si>
  <si>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</si>
  <si>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</si>
  <si>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</si>
  <si>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</si>
  <si>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</si>
  <si>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</si>
  <si>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</si>
  <si>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</si>
  <si>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</si>
  <si>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</si>
  <si>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</si>
  <si>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</si>
  <si>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</si>
  <si>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</si>
  <si>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</si>
  <si>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</si>
  <si>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</si>
  <si>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</si>
  <si>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</si>
  <si>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</si>
  <si>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</si>
  <si>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</si>
  <si>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</si>
  <si>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</si>
  <si>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</si>
  <si>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</si>
  <si>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</si>
  <si>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</si>
  <si>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</si>
  <si>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</si>
  <si>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</si>
  <si>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</si>
  <si>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</si>
  <si>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</si>
  <si>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</si>
  <si>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</si>
  <si>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</si>
  <si>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</si>
  <si>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</si>
  <si>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</si>
  <si>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</si>
  <si>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</si>
  <si>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</si>
  <si>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</si>
  <si>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</si>
  <si>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</si>
  <si>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</si>
  <si>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</si>
  <si>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</si>
  <si>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</si>
  <si>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</si>
  <si>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</si>
  <si>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</si>
  <si>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</si>
  <si>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</si>
  <si>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</si>
  <si>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</si>
  <si>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</si>
  <si>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</si>
  <si>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</si>
  <si>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</si>
  <si>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</si>
  <si>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</si>
  <si>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</si>
  <si>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</si>
  <si>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</si>
  <si>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</si>
  <si>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</si>
  <si>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</si>
  <si>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</si>
  <si>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</si>
  <si>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</si>
  <si>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</si>
  <si>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</si>
  <si>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</si>
  <si>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</si>
  <si>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</si>
  <si>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</si>
  <si>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</si>
  <si>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</si>
  <si>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</si>
  <si>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</si>
  <si>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</si>
  <si>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</si>
  <si>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</si>
  <si>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</si>
  <si>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</si>
  <si>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</si>
  <si>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</si>
  <si>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</si>
  <si>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</si>
  <si>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</si>
  <si>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</si>
  <si>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</si>
  <si>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</si>
  <si>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</si>
  <si>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</si>
  <si>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</si>
  <si>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</si>
  <si>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</si>
  <si>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</si>
  <si>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</si>
  <si>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</si>
  <si>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</si>
  <si>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</si>
  <si>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</si>
  <si>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</si>
  <si>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</si>
  <si>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</si>
  <si>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</si>
  <si>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</si>
  <si>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</si>
  <si>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</si>
  <si>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</si>
  <si>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</si>
  <si>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</si>
  <si>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</si>
  <si>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</si>
  <si>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</si>
  <si>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</si>
  <si>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</si>
  <si>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</si>
  <si>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</si>
  <si>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</si>
  <si>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</si>
  <si>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</si>
  <si>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</si>
  <si>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</si>
  <si>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</si>
  <si>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</si>
  <si>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</si>
  <si>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</si>
  <si>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</si>
  <si>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</si>
  <si>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</si>
  <si>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</si>
  <si>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</si>
  <si>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</si>
  <si>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</si>
  <si>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</si>
  <si>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</si>
  <si>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</si>
  <si>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</si>
  <si>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</si>
  <si>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</si>
  <si>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</si>
  <si>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</si>
  <si>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</si>
  <si>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</si>
  <si>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</si>
  <si>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</si>
  <si>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</si>
  <si>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</si>
  <si>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</si>
  <si>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</si>
  <si>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</si>
  <si>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</si>
  <si>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</si>
  <si>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</si>
  <si>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</si>
  <si>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</si>
  <si>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</si>
  <si>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</si>
  <si>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</si>
  <si>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</si>
  <si>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</si>
  <si>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</si>
  <si>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</si>
  <si>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</si>
  <si>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</si>
  <si>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</si>
  <si>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</si>
  <si>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</si>
  <si>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</si>
  <si>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</si>
  <si>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</si>
  <si>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</si>
  <si>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</si>
  <si>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</si>
  <si>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</si>
  <si>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</si>
  <si>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</si>
  <si>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</si>
  <si>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</si>
  <si>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</si>
  <si>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</si>
  <si>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</si>
  <si>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</si>
  <si>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</si>
  <si>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</si>
  <si>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</si>
  <si>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</si>
  <si>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</si>
  <si>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</si>
  <si>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</si>
  <si>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</si>
  <si>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</si>
  <si>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</si>
  <si>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</si>
  <si>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</si>
  <si>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</si>
  <si>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</si>
  <si>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</si>
  <si>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</si>
  <si>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</si>
  <si>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</si>
  <si>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</si>
  <si>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</si>
  <si>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</si>
  <si>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</si>
  <si>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</si>
  <si>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</si>
  <si>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</si>
  <si>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</si>
  <si>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</si>
  <si>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</si>
  <si>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</si>
  <si>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</si>
  <si>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</si>
  <si>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</si>
  <si>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</si>
  <si>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</si>
  <si>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</si>
  <si>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</si>
  <si>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</si>
  <si>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</si>
  <si>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</si>
  <si>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</si>
  <si>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</si>
  <si>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</si>
  <si>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</si>
  <si>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</si>
  <si>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</si>
  <si>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</si>
  <si>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</si>
  <si>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</si>
  <si>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</si>
  <si>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</si>
  <si>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</si>
  <si>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</si>
  <si>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</si>
  <si>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</si>
  <si>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</si>
  <si>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</si>
  <si>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</si>
  <si>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</si>
  <si>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</si>
  <si>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</si>
  <si>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</si>
  <si>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</si>
  <si>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</si>
  <si>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</si>
  <si>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</si>
  <si>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</si>
  <si>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</si>
  <si>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</si>
  <si>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</si>
  <si>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</si>
  <si>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</si>
  <si>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</si>
  <si>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</si>
  <si>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</si>
  <si>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</si>
  <si>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</si>
  <si>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</si>
  <si>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</si>
  <si>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</si>
  <si>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</si>
  <si>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</si>
  <si>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</si>
  <si>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</si>
  <si>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</si>
  <si>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</si>
  <si>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</si>
  <si>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</si>
  <si>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</si>
  <si>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</si>
  <si>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</si>
  <si>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</si>
  <si>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</si>
  <si>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</si>
  <si>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</si>
  <si>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</si>
  <si>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</si>
  <si>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</si>
  <si>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</si>
  <si>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</si>
  <si>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</si>
  <si>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</si>
  <si>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</si>
  <si>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</si>
  <si>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</si>
  <si>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</si>
  <si>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</si>
  <si>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</si>
  <si>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</si>
  <si>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</si>
  <si>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</si>
  <si>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</si>
  <si>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</si>
  <si>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</si>
  <si>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</si>
  <si>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</si>
  <si>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</si>
  <si>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</si>
  <si>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</si>
  <si>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</si>
  <si>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</si>
  <si>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</si>
  <si>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</si>
  <si>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</si>
  <si>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</si>
  <si>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</si>
  <si>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</si>
  <si>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</si>
  <si>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</si>
  <si>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</si>
  <si>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</si>
  <si>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</si>
  <si>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</si>
  <si>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</si>
  <si>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</si>
  <si>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</si>
  <si>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</si>
  <si>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</si>
  <si>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</si>
  <si>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</si>
  <si>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</si>
  <si>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</si>
  <si>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</si>
  <si>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</si>
  <si>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</si>
  <si>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</si>
  <si>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</si>
  <si>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</si>
  <si>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</si>
  <si>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</si>
  <si>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</si>
  <si>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</si>
  <si>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</si>
  <si>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</si>
  <si>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</si>
  <si>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</si>
  <si>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</si>
  <si>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</si>
  <si>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</si>
  <si>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</si>
  <si>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</si>
  <si>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</si>
  <si>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</si>
  <si>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</si>
  <si>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</si>
  <si>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</si>
  <si>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</si>
  <si>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</si>
  <si>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</si>
  <si>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</si>
  <si>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</si>
  <si>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</si>
  <si>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</si>
  <si>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</si>
  <si>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</si>
  <si>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</si>
  <si>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</si>
  <si>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</si>
  <si>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</si>
  <si>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</si>
  <si>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</si>
  <si>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</si>
  <si>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</si>
  <si>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</si>
  <si>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</si>
  <si>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</si>
  <si>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</si>
  <si>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</si>
  <si>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</si>
  <si>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</si>
  <si>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</si>
  <si>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</si>
  <si>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</si>
  <si>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</si>
  <si>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</si>
  <si>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</si>
  <si>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</si>
  <si>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</si>
  <si>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</si>
  <si>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</si>
  <si>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</si>
  <si>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</si>
  <si>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</si>
  <si>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</si>
  <si>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</si>
  <si>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</si>
  <si>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</si>
  <si>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</si>
  <si>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</si>
  <si>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</si>
  <si>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</si>
  <si>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</si>
  <si>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</si>
  <si>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</si>
  <si>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</si>
  <si>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</si>
  <si>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</si>
  <si>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</si>
  <si>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</si>
  <si>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</si>
  <si>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</si>
  <si>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</si>
  <si>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</si>
  <si>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</si>
  <si>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</si>
  <si>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</si>
  <si>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</si>
  <si>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</si>
  <si>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</si>
  <si>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</si>
  <si>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</si>
  <si>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</si>
  <si>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</si>
  <si>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</si>
  <si>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</si>
  <si>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</si>
  <si>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</si>
  <si>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</si>
  <si>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</si>
  <si>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</si>
  <si>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</si>
  <si>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</si>
  <si>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</si>
  <si>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</si>
  <si>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</si>
  <si>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</si>
  <si>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</si>
  <si>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</si>
  <si>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</si>
  <si>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</si>
  <si>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</si>
  <si>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</si>
  <si>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</si>
  <si>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</si>
  <si>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</si>
  <si>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</si>
  <si>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</si>
  <si>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</si>
  <si>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</si>
  <si>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</si>
  <si>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</si>
  <si>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</si>
  <si>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</si>
  <si>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</si>
  <si>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</si>
  <si>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</si>
  <si>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</si>
  <si>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</si>
  <si>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</si>
  <si>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</si>
  <si>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</si>
  <si>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</si>
  <si>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</si>
  <si>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</si>
  <si>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</si>
  <si>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</si>
  <si>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</si>
  <si>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</si>
  <si>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</si>
  <si>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</si>
  <si>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</si>
  <si>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</si>
  <si>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</si>
  <si>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</si>
  <si>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</si>
  <si>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</si>
  <si>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</si>
  <si>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</si>
  <si>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</si>
  <si>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</si>
  <si>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</si>
  <si>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</si>
  <si>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</si>
  <si>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</si>
  <si>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</si>
  <si>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</si>
  <si>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</si>
  <si>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</si>
  <si>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</si>
  <si>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</si>
  <si>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</si>
  <si>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</si>
  <si>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</si>
  <si>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</si>
  <si>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</si>
  <si>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</si>
  <si>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</si>
  <si>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</si>
  <si>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</si>
  <si>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</si>
  <si>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</si>
  <si>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</si>
  <si>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</si>
  <si>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</si>
  <si>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</si>
  <si>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</si>
  <si>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</si>
  <si>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</si>
  <si>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</si>
  <si>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</si>
  <si>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</si>
  <si>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</si>
  <si>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</si>
  <si>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</si>
  <si>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</si>
  <si>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</si>
  <si>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</si>
  <si>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</si>
  <si>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</si>
  <si>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</si>
  <si>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</si>
  <si>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</si>
  <si>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</si>
  <si>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</si>
  <si>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</si>
  <si>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</si>
  <si>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</si>
  <si>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</si>
  <si>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</si>
  <si>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</si>
  <si>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</si>
  <si>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</si>
  <si>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</si>
  <si>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</si>
  <si>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</si>
  <si>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</si>
  <si>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</si>
  <si>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</si>
  <si>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</si>
  <si>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</si>
  <si>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</si>
  <si>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</si>
  <si>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</si>
  <si>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</si>
  <si>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</si>
  <si>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</si>
  <si>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</si>
  <si>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</si>
  <si>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</si>
  <si>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</si>
  <si>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</si>
  <si>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</si>
  <si>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</si>
  <si>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</si>
  <si>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</si>
  <si>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</si>
  <si>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</si>
  <si>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</si>
  <si>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</si>
  <si>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</si>
  <si>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</si>
  <si>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</si>
  <si>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</si>
  <si>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</si>
  <si>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</si>
  <si>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</si>
  <si>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</si>
  <si>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</si>
  <si>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</si>
  <si>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</si>
  <si>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</si>
  <si>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</si>
  <si>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</si>
  <si>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</si>
  <si>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</si>
  <si>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</si>
  <si>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</si>
  <si>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</si>
  <si>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</si>
  <si>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</si>
  <si>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</si>
  <si>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</si>
  <si>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</si>
  <si>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</si>
  <si>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</si>
  <si>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</si>
  <si>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</si>
  <si>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</si>
  <si>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</si>
  <si>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</si>
  <si>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</si>
  <si>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</si>
  <si>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</si>
  <si>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</si>
  <si>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</si>
  <si>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</si>
  <si>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</si>
  <si>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</si>
  <si>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</si>
  <si>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</si>
  <si>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</si>
  <si>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</si>
  <si>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</si>
  <si>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</si>
  <si>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</si>
  <si>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</si>
  <si>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</si>
  <si>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</si>
  <si>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</si>
  <si>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</si>
  <si>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</si>
  <si>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</si>
  <si>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</si>
  <si>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</si>
  <si>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</si>
  <si>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</si>
  <si>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</si>
  <si>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</si>
  <si>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</si>
  <si>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</si>
  <si>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</si>
  <si>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</si>
  <si>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</si>
  <si>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</si>
  <si>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</si>
  <si>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</si>
  <si>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</si>
  <si>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</si>
  <si>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</si>
  <si>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</si>
  <si>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</si>
  <si>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</si>
  <si>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</si>
  <si>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</si>
  <si>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</si>
  <si>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</si>
  <si>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</si>
  <si>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</si>
  <si>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</si>
  <si>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</si>
  <si>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</si>
  <si>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</si>
  <si>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</si>
  <si>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</si>
  <si>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</si>
  <si>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</si>
  <si>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</si>
  <si>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</si>
  <si>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</si>
  <si>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</si>
  <si>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</si>
  <si>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</si>
  <si>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</si>
  <si>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</si>
  <si>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</si>
  <si>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</si>
  <si>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</si>
  <si>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</si>
  <si>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</si>
  <si>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</si>
  <si>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</si>
  <si>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</si>
  <si>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</si>
  <si>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</si>
  <si>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</si>
  <si>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</si>
  <si>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</si>
  <si>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</si>
  <si>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</si>
  <si>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</si>
  <si>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</si>
  <si>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</si>
  <si>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</si>
  <si>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</si>
  <si>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</si>
  <si>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</si>
  <si>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</si>
  <si>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</si>
  <si>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</si>
  <si>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</si>
  <si>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</si>
  <si>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</si>
  <si>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</si>
  <si>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</si>
  <si>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</si>
  <si>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</si>
  <si>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</si>
  <si>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</si>
  <si>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</si>
  <si>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</si>
  <si>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</si>
  <si>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</si>
  <si>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</si>
  <si>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</si>
  <si>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</si>
  <si>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</si>
  <si>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</si>
  <si>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</si>
  <si>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</si>
  <si>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</si>
  <si>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</si>
  <si>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</si>
  <si>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</si>
  <si>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</si>
  <si>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</si>
  <si>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</si>
  <si>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</si>
  <si>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</si>
  <si>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</si>
  <si>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</si>
  <si>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</si>
  <si>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</si>
  <si>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</si>
  <si>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</si>
  <si>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</si>
  <si>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</si>
  <si>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</si>
  <si>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</si>
  <si>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</si>
  <si>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</si>
  <si>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</si>
  <si>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</si>
  <si>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</si>
  <si>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</si>
  <si>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</si>
  <si>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</si>
  <si>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</si>
  <si>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</si>
  <si>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</si>
  <si>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</si>
  <si>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</si>
  <si>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</si>
  <si>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</si>
  <si>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</si>
  <si>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</si>
  <si>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</si>
  <si>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</si>
  <si>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</si>
  <si>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</si>
  <si>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</si>
  <si>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</si>
  <si>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</si>
  <si>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</si>
  <si>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</si>
  <si>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</si>
  <si>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</si>
  <si>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</si>
  <si>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</si>
  <si>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</si>
  <si>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</si>
  <si>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</si>
  <si>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</si>
  <si>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</si>
  <si>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</si>
  <si>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</si>
  <si>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</si>
  <si>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</si>
  <si>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</si>
  <si>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</si>
  <si>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</si>
  <si>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</si>
  <si>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</si>
  <si>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</si>
  <si>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</si>
  <si>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</si>
  <si>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</si>
  <si>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</si>
  <si>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</si>
  <si>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</si>
  <si>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</si>
  <si>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</si>
  <si>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</si>
  <si>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</si>
  <si>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</si>
  <si>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</si>
  <si>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</si>
  <si>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</si>
  <si>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</si>
  <si>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</si>
  <si>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</si>
  <si>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</si>
  <si>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</si>
  <si>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</si>
  <si>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</si>
  <si>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</si>
  <si>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</si>
  <si>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</si>
  <si>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</si>
  <si>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</si>
  <si>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</si>
  <si>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</si>
  <si>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</si>
  <si>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</si>
  <si>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</si>
  <si>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</si>
  <si>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</si>
  <si>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</si>
  <si>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</si>
  <si>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</si>
  <si>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</si>
  <si>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</si>
  <si>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</si>
  <si>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</si>
  <si>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</si>
  <si>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</si>
  <si>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</si>
  <si>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</si>
  <si>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</si>
  <si>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</si>
  <si>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</si>
  <si>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</si>
  <si>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</si>
  <si>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</si>
  <si>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</si>
  <si>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</si>
  <si>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</si>
  <si>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</si>
  <si>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</si>
  <si>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</si>
  <si>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</si>
  <si>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</si>
  <si>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</si>
  <si>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</si>
  <si>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</si>
  <si>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</si>
  <si>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</si>
  <si>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</si>
  <si>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</si>
  <si>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</si>
  <si>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</si>
  <si>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</si>
  <si>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</si>
  <si>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</si>
  <si>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</si>
  <si>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</si>
  <si>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</si>
  <si>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</si>
  <si>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</si>
  <si>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</si>
  <si>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</si>
  <si>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</si>
  <si>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</si>
  <si>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</si>
  <si>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</si>
  <si>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</si>
  <si>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</si>
  <si>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</si>
  <si>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</si>
  <si>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</si>
  <si>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</si>
  <si>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</si>
  <si>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</si>
  <si>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</si>
  <si>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</si>
  <si>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</si>
  <si>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</si>
  <si>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</si>
  <si>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</si>
  <si>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</si>
  <si>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</si>
  <si>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</si>
  <si>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</si>
  <si>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</si>
  <si>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</si>
  <si>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</si>
  <si>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</si>
  <si>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</si>
  <si>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</si>
  <si>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</si>
  <si>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</si>
  <si>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</si>
  <si>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</si>
  <si>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</si>
  <si>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</si>
  <si>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</si>
  <si>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</si>
  <si>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</si>
  <si>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</si>
  <si>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</si>
  <si>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</si>
  <si>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</si>
  <si>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</si>
  <si>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</si>
  <si>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</si>
  <si>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</si>
  <si>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</si>
  <si>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</si>
  <si>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</si>
  <si>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</si>
  <si>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</si>
  <si>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</si>
  <si>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</si>
  <si>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</si>
  <si>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</si>
  <si>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</si>
  <si>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</si>
  <si>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</si>
  <si>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</si>
  <si>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</si>
  <si>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</si>
  <si>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</si>
  <si>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</si>
  <si>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</si>
  <si>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</si>
  <si>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</si>
  <si>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</si>
  <si>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</si>
  <si>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</si>
  <si>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</si>
  <si>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</si>
  <si>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</si>
  <si>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</si>
  <si>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</si>
  <si>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</si>
  <si>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</si>
  <si>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</si>
  <si>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</si>
  <si>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</si>
  <si>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</si>
  <si>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</si>
  <si>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</si>
  <si>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</si>
  <si>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</si>
  <si>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</si>
  <si>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</si>
  <si>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</si>
  <si>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</si>
  <si>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</si>
  <si>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</si>
  <si>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</si>
  <si>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</si>
  <si>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</si>
  <si>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</si>
  <si>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</si>
  <si>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</si>
  <si>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</si>
  <si>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</si>
  <si>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</si>
  <si>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</si>
  <si>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</si>
  <si>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</si>
  <si>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</si>
  <si>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</si>
  <si>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</si>
  <si>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</si>
  <si>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</si>
  <si>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</si>
  <si>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</si>
  <si>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</si>
  <si>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</si>
  <si>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</si>
  <si>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</si>
  <si>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</si>
  <si>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</si>
  <si>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</si>
  <si>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</si>
  <si>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</si>
  <si>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</si>
  <si>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</si>
  <si>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</si>
  <si>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</si>
  <si>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</si>
  <si>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</si>
  <si>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</si>
  <si>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</si>
  <si>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</si>
  <si>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</si>
  <si>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</si>
  <si>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</si>
  <si>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</si>
  <si>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</si>
  <si>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</si>
  <si>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</si>
  <si>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</si>
  <si>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</si>
  <si>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</si>
  <si>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</si>
  <si>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</si>
  <si>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</si>
  <si>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</si>
  <si>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</si>
  <si>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</si>
  <si>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</si>
  <si>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</si>
  <si>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</si>
  <si>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</si>
  <si>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</si>
  <si>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</si>
  <si>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</si>
  <si>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</si>
  <si>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</si>
  <si>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</si>
  <si>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</si>
  <si>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</si>
  <si>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</si>
  <si>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</si>
  <si>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</si>
  <si>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</si>
  <si>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</si>
  <si>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</si>
  <si>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</si>
  <si>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</si>
  <si>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</si>
  <si>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</si>
  <si>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</si>
  <si>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</si>
  <si>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</si>
  <si>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</si>
  <si>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</si>
  <si>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</si>
  <si>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</si>
  <si>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</si>
  <si>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</si>
  <si>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</si>
  <si>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</si>
  <si>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</si>
  <si>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</si>
  <si>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</si>
  <si>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</si>
  <si>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</si>
  <si>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</si>
  <si>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</si>
  <si>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</si>
  <si>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</si>
  <si>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</si>
  <si>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</si>
  <si>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</si>
  <si>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</si>
  <si>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</si>
  <si>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</si>
  <si>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</si>
  <si>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</si>
  <si>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</si>
  <si>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</si>
  <si>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</si>
  <si>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</si>
  <si>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</si>
  <si>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</si>
  <si>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</si>
  <si>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</si>
  <si>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</si>
  <si>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</si>
  <si>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</si>
  <si>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</si>
  <si>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</si>
  <si>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</si>
  <si>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</si>
  <si>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</si>
  <si>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</si>
  <si>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</si>
  <si>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</si>
  <si>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</si>
  <si>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</si>
  <si>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</si>
  <si>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</si>
  <si>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</si>
  <si>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</si>
  <si>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</si>
  <si>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</si>
  <si>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</si>
  <si>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</si>
  <si>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</si>
  <si>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</si>
  <si>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</si>
  <si>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</si>
  <si>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</si>
  <si>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</si>
  <si>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</si>
  <si>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</si>
  <si>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</si>
  <si>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</si>
  <si>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</si>
  <si>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</si>
  <si>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</si>
  <si>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</si>
  <si>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</si>
  <si>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</si>
  <si>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</si>
  <si>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</si>
  <si>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</si>
  <si>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</si>
  <si>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</si>
  <si>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</si>
  <si>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</si>
  <si>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</si>
  <si>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</si>
  <si>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</si>
  <si>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</si>
  <si>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</si>
  <si>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</si>
  <si>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</si>
  <si>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</si>
  <si>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</si>
  <si>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</si>
  <si>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</si>
  <si>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</si>
  <si>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</si>
  <si>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</si>
  <si>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</si>
  <si>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</si>
  <si>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</si>
  <si>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</si>
  <si>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</si>
  <si>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</si>
  <si>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</si>
  <si>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</si>
  <si>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</si>
  <si>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</si>
  <si>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</si>
  <si>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</si>
  <si>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</si>
  <si>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</si>
  <si>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</si>
  <si>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</si>
  <si>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</si>
  <si>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</si>
  <si>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</si>
  <si>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</si>
  <si>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</si>
  <si>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</si>
  <si>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</si>
  <si>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</si>
  <si>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</si>
  <si>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</si>
  <si>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</si>
  <si>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</si>
  <si>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</si>
  <si>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</si>
  <si>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</si>
  <si>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</si>
  <si>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</si>
  <si>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</si>
  <si>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</si>
  <si>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</si>
  <si>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</si>
  <si>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</si>
  <si>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</si>
  <si>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</si>
  <si>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</si>
  <si>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</si>
  <si>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</si>
  <si>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</si>
  <si>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</si>
  <si>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</si>
  <si>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</si>
  <si>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</si>
  <si>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</si>
  <si>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</si>
  <si>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</si>
  <si>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</si>
  <si>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</si>
  <si>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</si>
  <si>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</si>
  <si>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</si>
  <si>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</si>
  <si>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</si>
  <si>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</si>
  <si>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</si>
  <si>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</si>
  <si>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</si>
  <si>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</si>
  <si>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</si>
  <si>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</si>
  <si>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</si>
  <si>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</si>
  <si>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</si>
  <si>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</si>
  <si>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</si>
  <si>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</si>
  <si>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</si>
  <si>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</si>
  <si>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</si>
  <si>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</si>
  <si>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</si>
  <si>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</si>
  <si>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</si>
  <si>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</si>
  <si>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</si>
  <si>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</si>
  <si>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</si>
  <si>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</si>
  <si>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</si>
  <si>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</si>
  <si>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</si>
  <si>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</si>
  <si>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</si>
  <si>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</si>
  <si>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</si>
  <si>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</si>
  <si>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</si>
  <si>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</si>
  <si>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</si>
  <si>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</si>
  <si>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</si>
  <si>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</si>
  <si>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</si>
  <si>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</si>
  <si>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</si>
  <si>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</si>
  <si>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</si>
  <si>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</si>
  <si>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</si>
  <si>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</si>
  <si>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</si>
  <si>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</si>
  <si>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</si>
  <si>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</si>
  <si>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</si>
  <si>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</si>
  <si>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</si>
  <si>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</si>
  <si>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</si>
  <si>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</si>
  <si>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</si>
  <si>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</si>
  <si>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</si>
  <si>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</si>
  <si>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</si>
  <si>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</si>
  <si>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</si>
  <si>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</si>
  <si>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</si>
  <si>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</si>
  <si>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</si>
  <si>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</si>
  <si>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</si>
  <si>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</si>
  <si>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</si>
  <si>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</si>
  <si>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</si>
  <si>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</si>
  <si>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</si>
  <si>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</si>
  <si>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</si>
  <si>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</si>
  <si>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</si>
  <si>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</si>
  <si>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</si>
  <si>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</si>
  <si>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</si>
  <si>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</si>
  <si>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</si>
  <si>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</si>
  <si>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</si>
  <si>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</si>
  <si>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</si>
  <si>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</si>
  <si>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</si>
  <si>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</si>
  <si>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</si>
  <si>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</si>
  <si>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</si>
  <si>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</si>
  <si>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</si>
  <si>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</si>
  <si>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</si>
  <si>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</si>
  <si>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</si>
  <si>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</si>
  <si>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</si>
  <si>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</si>
  <si>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</si>
  <si>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</si>
  <si>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</si>
  <si>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</si>
  <si>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</si>
  <si>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</si>
  <si>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</si>
  <si>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</si>
  <si>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</si>
  <si>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</si>
  <si>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</si>
  <si>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</si>
  <si>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</si>
  <si>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</si>
  <si>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</si>
  <si>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</si>
  <si>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</si>
  <si>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</si>
  <si>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</si>
  <si>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</si>
  <si>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</si>
  <si>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</si>
  <si>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</si>
  <si>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</si>
  <si>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</si>
  <si>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</si>
  <si>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</si>
  <si>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</si>
  <si>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</si>
  <si>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</si>
  <si>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</si>
  <si>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</si>
  <si>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</si>
  <si>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</si>
  <si>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</si>
  <si>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</si>
  <si>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</si>
  <si>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</si>
  <si>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</si>
  <si>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</si>
  <si>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</si>
  <si>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</si>
  <si>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</si>
  <si>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</si>
  <si>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</si>
  <si>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</si>
  <si>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</si>
  <si>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</si>
  <si>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</si>
  <si>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</si>
  <si>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</si>
  <si>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</si>
  <si>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</si>
  <si>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</si>
  <si>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</si>
  <si>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</si>
  <si>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</si>
  <si>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</si>
  <si>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</si>
  <si>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</si>
  <si>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</si>
  <si>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</si>
  <si>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</si>
  <si>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</si>
  <si>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</si>
  <si>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</si>
  <si>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</si>
  <si>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</si>
  <si>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</si>
  <si>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</si>
  <si>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</si>
  <si>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</si>
  <si>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</si>
  <si>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</si>
  <si>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</si>
  <si>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</si>
  <si>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</si>
  <si>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</si>
  <si>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</si>
  <si>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</si>
  <si>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</si>
  <si>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</si>
  <si>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</si>
  <si>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</si>
  <si>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</si>
  <si>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</si>
  <si>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</si>
  <si>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</si>
  <si>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</si>
  <si>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</si>
  <si>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</si>
  <si>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</si>
  <si>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</si>
  <si>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</si>
  <si>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</si>
  <si>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</si>
  <si>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</si>
  <si>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</si>
  <si>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</si>
  <si>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</si>
  <si>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</si>
  <si>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</si>
  <si>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</si>
  <si>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</si>
  <si>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</si>
  <si>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</si>
  <si>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</si>
  <si>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</si>
  <si>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</si>
  <si>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</si>
  <si>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</si>
  <si>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</si>
  <si>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</si>
  <si>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</si>
  <si>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</si>
  <si>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</si>
  <si>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</si>
  <si>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</si>
  <si>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</si>
  <si>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</si>
  <si>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</si>
  <si>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</si>
  <si>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</si>
  <si>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</si>
  <si>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</si>
  <si>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</si>
  <si>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</si>
  <si>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</si>
  <si>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</si>
  <si>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</si>
  <si>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</si>
  <si>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</si>
  <si>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</si>
  <si>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</si>
  <si>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</si>
  <si>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</si>
  <si>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</si>
  <si>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</si>
  <si>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</si>
  <si>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</si>
  <si>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</si>
  <si>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</si>
  <si>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</si>
  <si>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</si>
  <si>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</si>
  <si>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</si>
  <si>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</si>
  <si>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</si>
  <si>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</si>
  <si>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</si>
  <si>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</si>
  <si>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</si>
  <si>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</si>
  <si>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</si>
  <si>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</si>
  <si>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</si>
  <si>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</si>
  <si>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</si>
  <si>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</si>
  <si>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</si>
  <si>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</si>
  <si>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</si>
  <si>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</si>
  <si>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</si>
  <si>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</si>
  <si>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</si>
  <si>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</si>
  <si>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</si>
  <si>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</si>
  <si>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</si>
  <si>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</si>
  <si>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</si>
  <si>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</si>
  <si>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</si>
  <si>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</si>
  <si>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</si>
  <si>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</si>
  <si>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</si>
  <si>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</si>
  <si>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</si>
  <si>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</si>
  <si>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</si>
  <si>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</si>
  <si>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</si>
  <si>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</si>
  <si>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</si>
  <si>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</si>
  <si>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</si>
  <si>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</si>
  <si>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</si>
  <si>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</si>
  <si>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</si>
  <si>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</si>
  <si>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</si>
  <si>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</si>
  <si>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</si>
  <si>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</si>
  <si>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</si>
  <si>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</si>
  <si>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</si>
  <si>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</si>
  <si>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</si>
  <si>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</si>
  <si>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</si>
  <si>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</si>
  <si>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</si>
  <si>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</si>
  <si>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</si>
  <si>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</si>
  <si>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</si>
  <si>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</si>
  <si>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</si>
  <si>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</si>
  <si>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</si>
  <si>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</si>
  <si>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</si>
  <si>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</si>
  <si>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</si>
  <si>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</si>
  <si>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</si>
  <si>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</si>
  <si>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</si>
  <si>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</si>
  <si>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</si>
  <si>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</si>
  <si>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</si>
  <si>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</si>
  <si>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</si>
  <si>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</si>
  <si>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</si>
  <si>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</si>
  <si>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</si>
  <si>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</si>
  <si>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</si>
  <si>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</si>
  <si>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</si>
  <si>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</si>
  <si>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</si>
  <si>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</si>
  <si>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</si>
  <si>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</si>
  <si>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</si>
  <si>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</si>
  <si>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</si>
  <si>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</si>
  <si>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</si>
  <si>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</si>
  <si>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</si>
  <si>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</si>
  <si>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</si>
  <si>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</si>
  <si>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</si>
  <si>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</si>
  <si>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</si>
  <si>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</si>
  <si>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</si>
  <si>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</si>
  <si>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</si>
  <si>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</si>
  <si>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</si>
  <si>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</si>
  <si>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</si>
  <si>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</si>
  <si>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</si>
  <si>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</si>
  <si>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</si>
  <si>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</si>
  <si>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</si>
  <si>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</si>
  <si>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</si>
  <si>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</si>
  <si>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</si>
  <si>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</si>
  <si>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</si>
  <si>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</si>
  <si>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</si>
  <si>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</si>
  <si>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</si>
  <si>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</si>
  <si>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</si>
  <si>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</si>
  <si>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</si>
  <si>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</si>
  <si>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</si>
  <si>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</si>
  <si>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</si>
  <si>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</si>
  <si>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</si>
  <si>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</si>
  <si>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</si>
  <si>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</si>
  <si>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</si>
  <si>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</si>
  <si>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</si>
  <si>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</si>
  <si>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</si>
  <si>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</si>
  <si>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</si>
  <si>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</si>
  <si>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</si>
  <si>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</si>
  <si>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</si>
  <si>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</si>
  <si>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</si>
  <si>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</si>
  <si>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</si>
  <si>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</si>
  <si>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</si>
  <si>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</si>
  <si>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</si>
  <si>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</si>
  <si>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</si>
  <si>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</si>
  <si>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</si>
  <si>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</si>
  <si>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</si>
  <si>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</si>
  <si>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</si>
  <si>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</si>
  <si>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</si>
  <si>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</si>
  <si>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</si>
  <si>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</si>
  <si>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</si>
  <si>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</si>
  <si>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</si>
  <si>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</si>
  <si>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</si>
  <si>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</si>
  <si>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</si>
  <si>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</si>
  <si>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</si>
  <si>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</si>
  <si>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</si>
  <si>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</si>
  <si>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</si>
  <si>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</si>
  <si>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</si>
  <si>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</si>
  <si>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</si>
  <si>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</si>
  <si>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</si>
  <si>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</si>
  <si>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</si>
  <si>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</si>
  <si>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</si>
  <si>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</si>
  <si>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</si>
  <si>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</si>
  <si>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</si>
  <si>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</si>
  <si>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</si>
  <si>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</si>
  <si>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</si>
  <si>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</si>
  <si>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</si>
  <si>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</si>
  <si>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</si>
  <si>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</si>
  <si>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</si>
  <si>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</si>
  <si>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</si>
  <si>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</si>
  <si>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</si>
  <si>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</si>
  <si>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</si>
  <si>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</si>
  <si>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</si>
  <si>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</si>
  <si>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</si>
  <si>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</si>
  <si>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</si>
  <si>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</si>
  <si>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</si>
  <si>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</si>
  <si>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</si>
  <si>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</si>
  <si>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</si>
  <si>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</si>
  <si>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</si>
  <si>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</si>
  <si>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</si>
  <si>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</si>
  <si>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</si>
  <si>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</si>
  <si>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</si>
  <si>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</si>
  <si>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</si>
  <si>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</si>
  <si>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</si>
  <si>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</si>
  <si>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</si>
  <si>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</si>
  <si>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</si>
  <si>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</si>
  <si>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</si>
  <si>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</si>
  <si>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</si>
  <si>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</si>
  <si>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</si>
  <si>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</si>
  <si>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</si>
  <si>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</si>
  <si>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</si>
  <si>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</si>
  <si>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</si>
  <si>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</si>
  <si>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</si>
  <si>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</si>
  <si>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</si>
  <si>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</si>
  <si>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</si>
  <si>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</si>
  <si>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</si>
  <si>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</si>
  <si>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</si>
  <si>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</si>
  <si>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</si>
  <si>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</si>
  <si>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</si>
  <si>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</si>
  <si>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</si>
  <si>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</si>
  <si>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</si>
  <si>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</si>
  <si>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</si>
  <si>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</si>
  <si>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</si>
  <si>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</si>
  <si>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</si>
  <si>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</si>
  <si>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</si>
  <si>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</si>
  <si>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</si>
  <si>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</si>
  <si>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</si>
  <si>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</si>
  <si>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</si>
  <si>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</si>
  <si>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</si>
  <si>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</si>
  <si>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</si>
  <si>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</si>
  <si>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</si>
  <si>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</si>
  <si>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</si>
  <si>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</si>
  <si>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</si>
  <si>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</si>
  <si>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</si>
  <si>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</si>
  <si>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</si>
  <si>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</si>
  <si>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</si>
  <si>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</si>
  <si>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</si>
  <si>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</si>
  <si>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</si>
  <si>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</si>
  <si>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</si>
  <si>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</si>
  <si>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</si>
  <si>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</si>
  <si>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</si>
  <si>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</si>
  <si>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</si>
  <si>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</si>
  <si>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</si>
  <si>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</si>
  <si>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</si>
  <si>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</si>
  <si>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</si>
  <si>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</si>
  <si>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</si>
  <si>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</si>
  <si>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</si>
  <si>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</si>
  <si>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</si>
  <si>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</si>
  <si>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</si>
  <si>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</si>
  <si>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</si>
  <si>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</si>
  <si>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</si>
  <si>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</si>
  <si>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</si>
  <si>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</si>
  <si>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</si>
  <si>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</si>
  <si>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</si>
  <si>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</si>
  <si>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</si>
  <si>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</si>
  <si>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</si>
  <si>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</si>
  <si>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</si>
  <si>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</si>
  <si>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</si>
  <si>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</si>
  <si>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</si>
  <si>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</si>
  <si>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</si>
  <si>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</si>
  <si>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</si>
  <si>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</si>
  <si>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</si>
  <si>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</si>
  <si>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</si>
  <si>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</si>
  <si>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</si>
  <si>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</si>
  <si>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</si>
  <si>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</si>
  <si>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</si>
  <si>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</si>
  <si>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</si>
  <si>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</si>
  <si>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</si>
  <si>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</si>
  <si>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</si>
  <si>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</si>
  <si>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</si>
  <si>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</si>
  <si>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</si>
  <si>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</si>
  <si>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</si>
  <si>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</si>
  <si>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</si>
  <si>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</si>
  <si>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</si>
  <si>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</si>
  <si>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</si>
  <si>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</si>
  <si>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</si>
  <si>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</si>
  <si>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</si>
  <si>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</si>
  <si>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</si>
  <si>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</si>
  <si>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</si>
  <si>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</si>
  <si>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</si>
  <si>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</si>
  <si>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</si>
  <si>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</si>
  <si>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</si>
  <si>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</si>
  <si>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</si>
  <si>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</si>
  <si>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</si>
  <si>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</si>
  <si>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</si>
  <si>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</si>
  <si>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</si>
  <si>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</si>
  <si>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</si>
  <si>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</si>
  <si>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</si>
  <si>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</si>
  <si>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</si>
  <si>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</si>
  <si>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</si>
  <si>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</si>
  <si>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</si>
  <si>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</si>
  <si>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</si>
  <si>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</si>
  <si>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</si>
  <si>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</si>
  <si>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</si>
  <si>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</si>
  <si>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</si>
  <si>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</si>
  <si>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</si>
  <si>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</si>
  <si>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</si>
  <si>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</si>
  <si>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</si>
  <si>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</si>
  <si>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</si>
  <si>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</si>
  <si>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</si>
  <si>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</si>
  <si>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</si>
  <si>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</si>
  <si>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</si>
  <si>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</si>
  <si>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</si>
  <si>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</si>
  <si>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</si>
  <si>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</si>
  <si>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</si>
  <si>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</si>
  <si>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</si>
  <si>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</si>
  <si>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</si>
  <si>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</si>
  <si>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</si>
  <si>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</si>
  <si>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</si>
  <si>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</si>
  <si>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</si>
  <si>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</si>
  <si>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</si>
  <si>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</si>
  <si>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</si>
  <si>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</si>
  <si>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</si>
  <si>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</si>
  <si>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</si>
  <si>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</si>
  <si>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</si>
  <si>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</si>
  <si>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</si>
  <si>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</si>
  <si>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</si>
  <si>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</si>
  <si>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</si>
  <si>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</si>
  <si>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</si>
  <si>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</si>
  <si>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</si>
  <si>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</si>
  <si>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</si>
  <si>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</si>
  <si>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</si>
  <si>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</si>
  <si>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</si>
  <si>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</si>
  <si>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</si>
  <si>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</si>
  <si>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</si>
  <si>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</si>
  <si>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</si>
  <si>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</si>
  <si>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</si>
  <si>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</si>
  <si>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</si>
  <si>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</si>
  <si>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</si>
  <si>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</si>
  <si>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</si>
  <si>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</si>
  <si>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</si>
  <si>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</si>
  <si>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</si>
  <si>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</si>
  <si>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</si>
  <si>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</si>
  <si>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</si>
  <si>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</si>
  <si>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</si>
  <si>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</si>
  <si>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</si>
  <si>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</si>
  <si>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</si>
  <si>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</si>
  <si>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</si>
  <si>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</si>
  <si>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</si>
  <si>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</si>
  <si>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</si>
  <si>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</si>
  <si>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</si>
  <si>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</si>
  <si>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</si>
  <si>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</si>
  <si>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</si>
  <si>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</si>
  <si>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</si>
  <si>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</si>
  <si>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</si>
  <si>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</si>
  <si>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</si>
  <si>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</si>
  <si>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</si>
  <si>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</si>
  <si>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</si>
  <si>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</si>
  <si>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</si>
  <si>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</si>
  <si>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</si>
  <si>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</si>
  <si>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</si>
  <si>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</si>
  <si>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</si>
  <si>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</si>
  <si>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</si>
  <si>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</si>
  <si>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</si>
  <si>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</si>
  <si>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</si>
  <si>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</si>
  <si>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</si>
  <si>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</si>
  <si>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</si>
  <si>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</si>
  <si>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</si>
  <si>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</si>
  <si>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</si>
  <si>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</si>
  <si>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</si>
  <si>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</si>
  <si>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</si>
  <si>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</si>
  <si>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</si>
  <si>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</si>
  <si>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</si>
  <si>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</si>
  <si>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</si>
  <si>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</si>
  <si>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</si>
  <si>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</si>
  <si>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</si>
  <si>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</si>
  <si>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</si>
  <si>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</si>
  <si>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</si>
  <si>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</si>
  <si>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</si>
  <si>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</si>
  <si>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</si>
  <si>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</si>
  <si>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</si>
  <si>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</si>
  <si>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</si>
  <si>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</si>
  <si>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</si>
  <si>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</si>
  <si>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</si>
  <si>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</si>
  <si>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</si>
  <si>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</si>
  <si>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</si>
  <si>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</si>
  <si>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</si>
  <si>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</si>
  <si>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</si>
  <si>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</si>
  <si>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</si>
  <si>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</si>
  <si>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</si>
  <si>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</si>
  <si>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</si>
  <si>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</si>
  <si>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</si>
  <si>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</si>
  <si>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</si>
  <si>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</si>
  <si>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</si>
  <si>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</si>
  <si>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</si>
  <si>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</si>
  <si>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</si>
  <si>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</si>
  <si>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</si>
  <si>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</si>
  <si>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</si>
  <si>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</si>
  <si>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</si>
  <si>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</si>
  <si>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</si>
  <si>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</si>
  <si>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</si>
  <si>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</si>
  <si>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</si>
  <si>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</si>
  <si>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</si>
  <si>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</si>
  <si>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</si>
  <si>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</si>
  <si>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</si>
  <si>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</si>
  <si>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</si>
  <si>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</si>
  <si>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</si>
  <si>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</si>
  <si>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</si>
  <si>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</si>
  <si>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</si>
  <si>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</si>
  <si>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</si>
  <si>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</si>
  <si>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</si>
  <si>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</si>
  <si>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</si>
  <si>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</si>
  <si>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</si>
  <si>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</si>
  <si>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</si>
  <si>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</si>
  <si>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</si>
  <si>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</si>
  <si>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</si>
  <si>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</si>
  <si>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</si>
  <si>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</si>
  <si>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</si>
  <si>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</si>
  <si>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</si>
  <si>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</si>
  <si>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</si>
  <si>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</si>
  <si>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</si>
  <si>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</si>
  <si>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</si>
  <si>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</si>
  <si>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</si>
  <si>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</si>
  <si>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</si>
  <si>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</si>
  <si>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</si>
  <si>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</si>
  <si>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</si>
  <si>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</si>
  <si>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</si>
  <si>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</si>
  <si>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</si>
  <si>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</si>
  <si>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</si>
  <si>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</si>
  <si>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</si>
  <si>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</si>
  <si>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</si>
  <si>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</si>
  <si>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</si>
  <si>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</si>
  <si>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</si>
  <si>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</si>
  <si>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</si>
  <si>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</si>
  <si>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</si>
  <si>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</si>
  <si>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</si>
  <si>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</si>
  <si>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</si>
  <si>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</si>
  <si>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</si>
  <si>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</si>
  <si>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</si>
  <si>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</si>
  <si>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</si>
  <si>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</si>
  <si>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</si>
  <si>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</si>
  <si>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</si>
  <si>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</si>
  <si>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</si>
  <si>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</si>
  <si>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</si>
  <si>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</si>
  <si>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</si>
  <si>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</si>
  <si>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</si>
  <si>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</si>
  <si>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</si>
  <si>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</si>
  <si>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</si>
  <si>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</si>
  <si>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</si>
  <si>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</si>
  <si>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</si>
  <si>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</si>
  <si>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</si>
  <si>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</si>
  <si>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</si>
  <si>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</si>
  <si>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</si>
  <si>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</si>
  <si>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</si>
  <si>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</si>
  <si>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</si>
  <si>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</si>
  <si>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</si>
  <si>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</si>
  <si>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</si>
  <si>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</si>
  <si>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</si>
  <si>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</si>
  <si>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</si>
  <si>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</si>
  <si>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</si>
  <si>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</si>
  <si>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</si>
  <si>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</si>
  <si>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</si>
  <si>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</si>
  <si>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</si>
  <si>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</si>
  <si>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</si>
  <si>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</si>
  <si>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</si>
  <si>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</si>
  <si>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</si>
  <si>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</si>
  <si>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</si>
  <si>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</si>
  <si>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</si>
  <si>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</si>
  <si>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</si>
  <si>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</si>
  <si>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</si>
  <si>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</si>
  <si>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</si>
  <si>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</si>
  <si>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</si>
  <si>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</si>
  <si>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</si>
  <si>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</si>
  <si>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</si>
  <si>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</si>
  <si>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</si>
  <si>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</si>
  <si>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</si>
  <si>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</si>
  <si>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</si>
  <si>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</si>
  <si>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</si>
  <si>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</si>
  <si>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</si>
  <si>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</si>
  <si>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</si>
  <si>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</si>
  <si>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</si>
  <si>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</si>
  <si>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</si>
  <si>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</si>
  <si>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</si>
  <si>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</si>
  <si>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</si>
  <si>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</si>
  <si>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</si>
  <si>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</si>
  <si>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</si>
  <si>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</si>
  <si>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</si>
  <si>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</si>
  <si>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</si>
  <si>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</si>
  <si>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</si>
  <si>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</si>
  <si>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</si>
  <si>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</si>
  <si>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</si>
  <si>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</si>
  <si>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</si>
  <si>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</si>
  <si>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</si>
  <si>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</si>
  <si>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</si>
  <si>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</si>
  <si>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</si>
  <si>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</si>
  <si>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</si>
  <si>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</si>
  <si>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</si>
  <si>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</si>
  <si>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</si>
  <si>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</si>
  <si>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</si>
  <si>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</si>
  <si>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</si>
  <si>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</si>
  <si>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</si>
  <si>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</si>
  <si>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</si>
  <si>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</si>
  <si>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</si>
  <si>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</si>
  <si>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</si>
  <si>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</si>
  <si>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</si>
  <si>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</si>
  <si>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</si>
  <si>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</si>
  <si>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</si>
  <si>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</si>
  <si>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</si>
  <si>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</si>
  <si>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</si>
  <si>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</si>
  <si>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</si>
  <si>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</si>
  <si>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</si>
  <si>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</si>
  <si>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</si>
  <si>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</si>
  <si>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</si>
  <si>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</si>
  <si>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</si>
  <si>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</si>
  <si>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</si>
  <si>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</si>
  <si>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</si>
  <si>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</si>
  <si>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</si>
  <si>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</si>
  <si>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</si>
  <si>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</si>
  <si>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</si>
  <si>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</si>
  <si>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</si>
  <si>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</si>
  <si>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</si>
  <si>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</si>
  <si>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</si>
  <si>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</si>
  <si>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</si>
  <si>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</si>
  <si>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</si>
  <si>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</si>
  <si>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</si>
  <si>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</si>
  <si>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</si>
  <si>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</si>
  <si>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</si>
  <si>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</si>
  <si>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</si>
  <si>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</si>
  <si>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</si>
  <si>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</si>
  <si>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</si>
  <si>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</si>
  <si>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</si>
  <si>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</si>
  <si>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</si>
  <si>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</si>
  <si>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</si>
  <si>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</si>
  <si>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</si>
  <si>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</si>
  <si>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</si>
  <si>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</si>
  <si>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</si>
  <si>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</si>
  <si>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</si>
  <si>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</si>
  <si>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</si>
  <si>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</si>
  <si>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</si>
  <si>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</si>
  <si>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</si>
  <si>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</si>
  <si>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</si>
  <si>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</si>
  <si>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</si>
  <si>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</si>
  <si>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</si>
  <si>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</si>
  <si>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</si>
  <si>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</si>
  <si>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</si>
  <si>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</si>
  <si>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</si>
  <si>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</si>
  <si>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</si>
  <si>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</si>
  <si>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</si>
  <si>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</si>
  <si>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</si>
  <si>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</si>
  <si>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</si>
  <si>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</si>
  <si>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</si>
  <si>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</si>
  <si>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</si>
  <si>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</si>
  <si>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</si>
  <si>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</si>
  <si>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</si>
  <si>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</si>
  <si>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</si>
  <si>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</si>
  <si>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</si>
  <si>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</si>
  <si>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</si>
  <si>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</si>
  <si>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</si>
  <si>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</si>
  <si>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</si>
  <si>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</si>
  <si>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</si>
  <si>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</si>
  <si>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</si>
  <si>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</si>
  <si>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</si>
  <si>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</si>
  <si>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</si>
  <si>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</si>
  <si>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</si>
  <si>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</si>
  <si>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</si>
  <si>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</si>
  <si>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</si>
  <si>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</si>
  <si>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</si>
  <si>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</si>
  <si>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</si>
  <si>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</si>
  <si>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</si>
  <si>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</si>
  <si>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</si>
  <si>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</si>
  <si>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</si>
  <si>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</si>
  <si>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</si>
  <si>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</si>
  <si>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</si>
  <si>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</si>
  <si>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</si>
  <si>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</si>
  <si>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</si>
  <si>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</si>
  <si>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</si>
  <si>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</si>
  <si>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</si>
  <si>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</si>
  <si>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</si>
  <si>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</si>
  <si>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</si>
  <si>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</si>
  <si>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</si>
  <si>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</si>
  <si>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</si>
  <si>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</si>
  <si>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</si>
  <si>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</si>
  <si>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</si>
  <si>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</si>
  <si>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</si>
  <si>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</si>
  <si>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</si>
  <si>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</si>
  <si>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</si>
  <si>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</si>
  <si>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</si>
  <si>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</si>
  <si>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</si>
  <si>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</si>
  <si>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</si>
  <si>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</si>
  <si>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</si>
  <si>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</si>
  <si>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</si>
  <si>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</si>
  <si>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</si>
  <si>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</si>
  <si>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</si>
  <si>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</si>
  <si>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</si>
  <si>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</si>
  <si>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</si>
  <si>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</si>
  <si>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</si>
  <si>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</si>
  <si>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</si>
  <si>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</si>
  <si>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</si>
  <si>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</si>
  <si>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</si>
  <si>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</si>
  <si>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</si>
  <si>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</si>
  <si>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</si>
  <si>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</si>
  <si>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</si>
  <si>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</si>
  <si>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</si>
  <si>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</si>
  <si>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</si>
  <si>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</si>
  <si>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</si>
  <si>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</si>
  <si>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</si>
  <si>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</si>
  <si>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</si>
  <si>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</si>
  <si>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</si>
  <si>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</si>
  <si>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</si>
  <si>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</si>
  <si>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</si>
  <si>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</si>
  <si>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</si>
  <si>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</si>
  <si>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</si>
  <si>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</si>
  <si>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</si>
  <si>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</si>
  <si>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</si>
  <si>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</si>
  <si>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</si>
  <si>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</si>
  <si>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</si>
  <si>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</si>
  <si>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</si>
  <si>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</si>
  <si>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</si>
  <si>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</si>
  <si>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</si>
  <si>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</si>
  <si>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</si>
  <si>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</si>
  <si>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</si>
  <si>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</si>
  <si>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</si>
  <si>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</si>
  <si>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</si>
  <si>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</si>
  <si>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</si>
  <si>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</si>
  <si>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</si>
  <si>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</si>
  <si>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</si>
  <si>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</si>
  <si>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</si>
  <si>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</si>
  <si>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</si>
  <si>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</si>
  <si>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</si>
  <si>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</si>
  <si>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</si>
  <si>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</si>
  <si>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</si>
  <si>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</si>
  <si>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</si>
  <si>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</si>
  <si>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</si>
  <si>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</si>
  <si>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</si>
  <si>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</si>
  <si>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</si>
  <si>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</si>
  <si>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</si>
  <si>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</si>
  <si>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</si>
  <si>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</si>
  <si>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</si>
  <si>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</si>
  <si>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</si>
  <si>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</si>
  <si>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</si>
  <si>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</si>
  <si>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</si>
  <si>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</si>
  <si>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</si>
  <si>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</si>
  <si>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</si>
  <si>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</si>
  <si>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</si>
  <si>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</si>
  <si>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</si>
  <si>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</si>
  <si>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</si>
  <si>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</si>
  <si>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</si>
  <si>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</si>
  <si>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</si>
  <si>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</si>
  <si>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</si>
  <si>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</si>
  <si>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</si>
  <si>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</si>
  <si>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</si>
  <si>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</si>
  <si>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</si>
  <si>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</si>
  <si>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</si>
  <si>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</si>
  <si>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</si>
  <si>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</si>
  <si>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</si>
  <si>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</si>
  <si>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</si>
  <si>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</si>
  <si>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</si>
  <si>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</si>
  <si>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</si>
  <si>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</si>
  <si>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</si>
  <si>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</si>
  <si>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</si>
  <si>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</si>
  <si>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</si>
  <si>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</si>
  <si>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</si>
  <si>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</si>
  <si>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</si>
  <si>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</si>
  <si>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</si>
  <si>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</si>
  <si>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</si>
  <si>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</si>
  <si>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</si>
  <si>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</si>
  <si>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</si>
  <si>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</si>
  <si>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</si>
  <si>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</si>
  <si>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</si>
  <si>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</si>
  <si>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</si>
  <si>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</si>
  <si>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</si>
  <si>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</si>
  <si>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</si>
  <si>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</si>
  <si>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</si>
  <si>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</si>
  <si>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</si>
  <si>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</si>
  <si>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</si>
  <si>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</si>
  <si>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</si>
  <si>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</si>
  <si>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</si>
  <si>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</si>
  <si>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</si>
  <si>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</si>
  <si>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</si>
  <si>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</si>
  <si>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</si>
  <si>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</si>
  <si>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</si>
  <si>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</si>
  <si>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</si>
  <si>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</si>
  <si>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</si>
  <si>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</si>
  <si>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</si>
  <si>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</si>
  <si>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</si>
  <si>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</si>
  <si>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</si>
  <si>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</si>
  <si>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</si>
  <si>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</si>
  <si>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</si>
  <si>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</si>
  <si>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</si>
  <si>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</si>
  <si>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</si>
  <si>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</si>
  <si>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</si>
  <si>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</si>
  <si>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</si>
  <si>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</si>
  <si>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</si>
  <si>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</si>
  <si>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</si>
  <si>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</si>
  <si>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</si>
  <si>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</si>
  <si>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</si>
  <si>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</si>
  <si>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</si>
  <si>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</si>
  <si>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</si>
  <si>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</si>
  <si>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</si>
  <si>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</si>
  <si>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</si>
  <si>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</si>
  <si>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</si>
  <si>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</si>
  <si>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</si>
  <si>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</si>
  <si>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</si>
  <si>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</si>
  <si>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</si>
  <si>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</si>
  <si>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</si>
  <si>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</si>
  <si>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</si>
  <si>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</si>
  <si>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</si>
  <si>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</si>
  <si>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</si>
  <si>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</si>
  <si>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</si>
  <si>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</si>
  <si>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</si>
  <si>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</si>
  <si>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</si>
  <si>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</si>
  <si>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</si>
  <si>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</si>
  <si>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</si>
  <si>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</si>
  <si>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</si>
  <si>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</si>
  <si>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</si>
  <si>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</si>
  <si>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</si>
  <si>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</si>
  <si>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</si>
  <si>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</si>
  <si>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</si>
  <si>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</si>
  <si>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</si>
  <si>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</si>
  <si>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</si>
  <si>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</si>
  <si>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</si>
  <si>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</si>
  <si>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</si>
  <si>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</si>
  <si>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</si>
  <si>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</si>
  <si>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</si>
  <si>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</si>
  <si>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</si>
  <si>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</si>
  <si>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</si>
  <si>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</si>
  <si>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</si>
  <si>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</si>
  <si>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</si>
  <si>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</si>
  <si>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</si>
  <si>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</si>
  <si>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</si>
  <si>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</si>
  <si>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</si>
  <si>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</si>
  <si>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</si>
  <si>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</si>
  <si>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</si>
  <si>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</si>
  <si>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</si>
  <si>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</si>
  <si>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</si>
  <si>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</si>
  <si>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</si>
  <si>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</si>
  <si>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</si>
  <si>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</si>
  <si>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</si>
  <si>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</si>
  <si>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</si>
  <si>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</si>
  <si>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</si>
  <si>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</si>
  <si>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</si>
  <si>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</si>
  <si>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</si>
  <si>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</si>
  <si>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</si>
  <si>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</si>
  <si>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</si>
  <si>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</si>
  <si>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</si>
  <si>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</si>
  <si>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</si>
  <si>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</si>
  <si>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</si>
  <si>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</si>
  <si>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</si>
  <si>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</si>
  <si>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</si>
  <si>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</si>
  <si>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</si>
  <si>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</si>
  <si>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</si>
  <si>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</si>
  <si>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</si>
  <si>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</si>
  <si>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</si>
  <si>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</si>
  <si>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</si>
  <si>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</si>
  <si>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</si>
  <si>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</si>
  <si>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</si>
  <si>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</si>
  <si>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</si>
  <si>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</si>
  <si>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</si>
  <si>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</si>
  <si>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</si>
  <si>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</si>
  <si>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</si>
  <si>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</si>
  <si>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</si>
  <si>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</si>
  <si>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</si>
  <si>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</si>
  <si>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</si>
  <si>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</si>
  <si>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</si>
  <si>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</si>
  <si>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</si>
  <si>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</si>
  <si>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</si>
  <si>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</si>
  <si>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</si>
  <si>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</si>
  <si>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</si>
  <si>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</si>
  <si>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</si>
  <si>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</si>
  <si>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</si>
  <si>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</si>
  <si>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</si>
  <si>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</si>
  <si>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</si>
  <si>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</si>
  <si>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</si>
  <si>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</si>
  <si>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</si>
  <si>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</si>
  <si>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</si>
  <si>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</si>
  <si>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</si>
  <si>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</si>
  <si>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</si>
  <si>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</si>
  <si>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</si>
  <si>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</si>
  <si>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</si>
  <si>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</si>
  <si>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</si>
  <si>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</si>
  <si>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</si>
  <si>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</si>
  <si>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</si>
  <si>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</si>
  <si>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</si>
  <si>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</si>
  <si>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</si>
  <si>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</si>
  <si>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</si>
  <si>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</si>
  <si>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</si>
  <si>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</si>
  <si>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</si>
  <si>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</si>
  <si>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</si>
  <si>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</si>
  <si>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</si>
  <si>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</si>
  <si>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</si>
  <si>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</si>
  <si>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</si>
  <si>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</si>
  <si>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</si>
  <si>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</si>
  <si>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</si>
  <si>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</si>
  <si>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</si>
  <si>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</si>
  <si>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</si>
  <si>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</si>
  <si>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</si>
  <si>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</si>
  <si>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</si>
  <si>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</si>
  <si>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</si>
  <si>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</si>
  <si>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</si>
  <si>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</si>
  <si>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</si>
  <si>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</si>
  <si>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</si>
  <si>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</si>
  <si>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</si>
  <si>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</si>
  <si>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</si>
  <si>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</si>
  <si>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</si>
  <si>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</si>
  <si>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</si>
  <si>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</si>
  <si>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</si>
  <si>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</si>
  <si>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</si>
  <si>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</si>
  <si>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</si>
  <si>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</si>
  <si>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</si>
  <si>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</si>
  <si>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</si>
  <si>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</si>
  <si>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</si>
  <si>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</si>
  <si>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</si>
  <si>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</si>
  <si>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</si>
  <si>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</si>
  <si>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</si>
  <si>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</si>
  <si>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</si>
  <si>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</si>
  <si>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</si>
  <si>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</si>
  <si>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</si>
  <si>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</si>
  <si>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</si>
  <si>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</si>
  <si>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</si>
  <si>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</si>
  <si>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</si>
  <si>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</si>
  <si>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</si>
  <si>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</si>
  <si>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</si>
  <si>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</si>
  <si>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</si>
  <si>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</si>
  <si>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</si>
  <si>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</si>
  <si>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</si>
  <si>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</si>
  <si>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</si>
  <si>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</si>
  <si>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</si>
  <si>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</si>
  <si>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</si>
  <si>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</si>
  <si>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</si>
  <si>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</si>
  <si>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</si>
  <si>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</si>
  <si>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</si>
  <si>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</si>
  <si>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</si>
  <si>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</si>
  <si>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</si>
  <si>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</si>
  <si>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</si>
  <si>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</si>
  <si>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</si>
  <si>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</si>
  <si>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</si>
  <si>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</si>
  <si>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</si>
  <si>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</si>
  <si>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</si>
  <si>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</si>
  <si>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</si>
  <si>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</si>
  <si>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</si>
  <si>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</si>
  <si>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</si>
  <si>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</si>
  <si>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</si>
  <si>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</si>
  <si>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</si>
  <si>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</si>
  <si>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</si>
  <si>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</si>
  <si>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</si>
  <si>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</si>
  <si>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</si>
  <si>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</si>
  <si>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</si>
  <si>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</si>
  <si>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</si>
  <si>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</si>
  <si>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</si>
  <si>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</si>
  <si>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</si>
  <si>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</si>
  <si>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</si>
  <si>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</si>
  <si>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</si>
  <si>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</si>
  <si>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</si>
  <si>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</si>
  <si>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</si>
  <si>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</si>
  <si>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</si>
  <si>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</si>
  <si>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</si>
  <si>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</si>
  <si>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</si>
  <si>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</si>
  <si>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</si>
  <si>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</si>
  <si>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</si>
  <si>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</si>
  <si>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</si>
  <si>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</si>
  <si>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</si>
  <si>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</si>
  <si>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</si>
  <si>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</si>
  <si>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</si>
  <si>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</si>
  <si>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</si>
  <si>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</si>
  <si>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</si>
  <si>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</si>
  <si>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</si>
  <si>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</si>
  <si>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</si>
  <si>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</si>
  <si>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</si>
  <si>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</si>
  <si>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</si>
  <si>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</si>
  <si>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</si>
  <si>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</si>
  <si>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</si>
  <si>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</si>
  <si>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</si>
  <si>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</si>
  <si>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</si>
  <si>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</si>
  <si>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</si>
  <si>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</si>
  <si>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</si>
  <si>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</si>
  <si>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</si>
  <si>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</si>
  <si>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</si>
  <si>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</si>
  <si>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</si>
  <si>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</si>
  <si>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</si>
  <si>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</si>
  <si>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</si>
  <si>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</si>
  <si>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</si>
  <si>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</si>
  <si>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</si>
  <si>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</si>
  <si>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</si>
  <si>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</si>
  <si>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</si>
  <si>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</si>
  <si>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</si>
  <si>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</si>
  <si>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</si>
  <si>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</si>
  <si>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</si>
  <si>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</si>
  <si>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</si>
  <si>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</si>
  <si>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</si>
  <si>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</si>
  <si>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</si>
  <si>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</si>
  <si>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</si>
  <si>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</si>
  <si>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</si>
  <si>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</si>
  <si>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</si>
  <si>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</si>
  <si>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</si>
  <si>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</si>
  <si>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</si>
  <si>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</si>
  <si>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</si>
  <si>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</si>
  <si>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</si>
  <si>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</si>
  <si>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</si>
  <si>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</si>
  <si>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</si>
  <si>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</si>
  <si>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</si>
  <si>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</si>
  <si>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</si>
  <si>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</si>
  <si>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</si>
  <si>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</si>
  <si>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</si>
  <si>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</si>
  <si>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</si>
  <si>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</si>
  <si>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</si>
  <si>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</si>
  <si>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</si>
  <si>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</si>
  <si>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</si>
  <si>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</si>
  <si>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</si>
  <si>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</si>
  <si>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</si>
  <si>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</si>
  <si>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</si>
  <si>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</si>
  <si>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</si>
  <si>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</si>
  <si>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</si>
  <si>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</si>
  <si>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</si>
  <si>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</si>
  <si>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</si>
  <si>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</si>
  <si>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</si>
  <si>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</si>
  <si>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</si>
  <si>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</si>
  <si>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</si>
  <si>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</si>
  <si>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</si>
  <si>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</si>
  <si>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</si>
  <si>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</si>
  <si>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</si>
  <si>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</si>
  <si>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</si>
  <si>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</si>
  <si>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</si>
  <si>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</si>
  <si>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</si>
  <si>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</si>
  <si>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</si>
  <si>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</si>
  <si>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</si>
  <si>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</si>
  <si>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</si>
  <si>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</si>
  <si>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</si>
  <si>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</si>
  <si>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</si>
  <si>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</si>
  <si>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</si>
  <si>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</si>
  <si>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</si>
  <si>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</si>
  <si>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</si>
  <si>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</si>
  <si>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</si>
  <si>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</si>
  <si>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</si>
  <si>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</si>
  <si>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</si>
  <si>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</si>
  <si>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</si>
  <si>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</si>
  <si>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</si>
  <si>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</si>
  <si>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</si>
  <si>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</si>
  <si>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</si>
  <si>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</si>
  <si>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</si>
  <si>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</si>
  <si>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</si>
  <si>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</si>
  <si>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</si>
  <si>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</si>
  <si>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</si>
  <si>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</si>
  <si>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</si>
  <si>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</si>
  <si>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</si>
  <si>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</si>
  <si>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</si>
  <si>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</si>
  <si>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</si>
  <si>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</si>
  <si>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</si>
  <si>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</si>
  <si>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</si>
  <si>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</si>
  <si>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</si>
  <si>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</si>
  <si>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</si>
  <si>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</si>
  <si>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</si>
  <si>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</si>
  <si>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</si>
  <si>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</si>
  <si>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</si>
  <si>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</si>
  <si>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</si>
  <si>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</si>
  <si>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</si>
  <si>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</si>
  <si>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</si>
  <si>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</si>
  <si>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</si>
  <si>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</si>
  <si>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</si>
  <si>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</si>
  <si>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</si>
  <si>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</si>
  <si>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</si>
  <si>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</si>
  <si>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</si>
  <si>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</si>
  <si>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</si>
  <si>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</si>
  <si>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</si>
  <si>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</si>
  <si>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</si>
  <si>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</si>
  <si>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</si>
  <si>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</si>
  <si>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</si>
  <si>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</si>
  <si>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</si>
  <si>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</si>
  <si>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</si>
  <si>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</si>
  <si>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</si>
  <si>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</si>
  <si>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</si>
  <si>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</si>
  <si>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</si>
  <si>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</si>
  <si>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</si>
  <si>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</si>
  <si>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</si>
  <si>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</si>
  <si>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</si>
  <si>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</si>
  <si>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</si>
  <si>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</si>
  <si>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</si>
  <si>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</si>
  <si>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</si>
  <si>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</si>
  <si>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</si>
  <si>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</si>
  <si>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</si>
  <si>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</si>
  <si>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</si>
  <si>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</si>
  <si>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</si>
  <si>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</si>
  <si>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</si>
  <si>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</si>
  <si>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</si>
  <si>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</si>
  <si>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</si>
  <si>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</si>
  <si>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</si>
  <si>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</si>
  <si>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</si>
  <si>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</si>
  <si>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</si>
  <si>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</si>
  <si>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</si>
  <si>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</si>
  <si>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</si>
  <si>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</si>
  <si>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</si>
  <si>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</si>
  <si>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</si>
  <si>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</si>
  <si>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</si>
  <si>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</si>
  <si>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</si>
  <si>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</si>
  <si>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</si>
  <si>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</si>
  <si>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</si>
  <si>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</si>
  <si>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</si>
  <si>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</si>
  <si>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</si>
  <si>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</si>
  <si>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</si>
  <si>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</si>
  <si>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</si>
  <si>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</si>
  <si>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</si>
  <si>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</si>
  <si>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</si>
  <si>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</si>
  <si>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</si>
  <si>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</si>
  <si>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</si>
  <si>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</si>
  <si>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</si>
  <si>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</si>
  <si>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</si>
  <si>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</si>
  <si>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</si>
  <si>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</si>
  <si>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</si>
  <si>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</si>
  <si>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</si>
  <si>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</si>
  <si>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</si>
  <si>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</si>
  <si>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</si>
  <si>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</si>
  <si>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</si>
  <si>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</si>
  <si>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</si>
  <si>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</si>
  <si>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</si>
  <si>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</si>
  <si>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</si>
  <si>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</si>
  <si>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</si>
  <si>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</si>
  <si>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</si>
  <si>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</si>
  <si>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</si>
  <si>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</si>
  <si>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</si>
  <si>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</si>
  <si>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</si>
  <si>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</si>
  <si>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</si>
  <si>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</si>
  <si>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</si>
  <si>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</si>
  <si>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</si>
  <si>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</si>
  <si>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</si>
  <si>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</si>
  <si>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</si>
  <si>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</si>
  <si>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</si>
  <si>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</si>
  <si>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</si>
  <si>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</si>
  <si>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</si>
  <si>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</si>
  <si>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</si>
  <si>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</si>
  <si>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</si>
  <si>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</si>
  <si>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</si>
  <si>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</si>
  <si>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</si>
  <si>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</si>
  <si>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</si>
  <si>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</si>
  <si>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</si>
  <si>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</si>
  <si>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</si>
  <si>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</si>
  <si>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</si>
  <si>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</si>
  <si>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</si>
  <si>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</si>
  <si>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</si>
  <si>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</si>
  <si>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</si>
  <si>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</si>
  <si>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</si>
  <si>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</si>
  <si>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</si>
  <si>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</si>
  <si>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</si>
  <si>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</si>
  <si>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</si>
  <si>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</si>
  <si>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</si>
  <si>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</si>
  <si>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</si>
  <si>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</si>
  <si>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</si>
  <si>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</si>
  <si>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</si>
  <si>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</si>
  <si>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</si>
  <si>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</si>
  <si>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</si>
  <si>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</si>
  <si>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</si>
  <si>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</si>
  <si>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</si>
  <si>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</si>
  <si>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</si>
  <si>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</si>
  <si>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</si>
  <si>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</si>
  <si>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</si>
  <si>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</si>
  <si>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</si>
  <si>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</si>
  <si>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</si>
  <si>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</si>
  <si>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</si>
  <si>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</si>
  <si>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</si>
  <si>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</si>
  <si>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</si>
  <si>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</si>
  <si>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</si>
  <si>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</si>
  <si>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</si>
  <si>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</si>
  <si>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</si>
  <si>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</si>
  <si>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</si>
  <si>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</si>
  <si>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</si>
  <si>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</si>
  <si>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</si>
  <si>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</si>
  <si>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</si>
  <si>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</si>
  <si>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</si>
  <si>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</si>
  <si>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</si>
  <si>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</si>
  <si>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</si>
  <si>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</si>
  <si>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</si>
  <si>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</si>
  <si>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</si>
  <si>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</si>
  <si>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</si>
  <si>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</si>
  <si>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</si>
  <si>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</si>
  <si>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</si>
  <si>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</si>
  <si>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</si>
  <si>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</si>
  <si>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</si>
  <si>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</si>
  <si>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</si>
  <si>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</si>
  <si>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</si>
  <si>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</si>
  <si>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</si>
  <si>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</si>
  <si>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</si>
  <si>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</si>
  <si>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</si>
  <si>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</si>
  <si>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</si>
  <si>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</si>
  <si>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</si>
  <si>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</si>
  <si>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</si>
  <si>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</si>
  <si>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</si>
  <si>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</si>
  <si>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</si>
  <si>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</si>
  <si>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</si>
  <si>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</si>
  <si>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</si>
  <si>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</si>
  <si>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</si>
  <si>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</si>
  <si>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</si>
  <si>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</si>
  <si>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</si>
  <si>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</si>
  <si>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</si>
  <si>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</si>
  <si>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</si>
  <si>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</si>
  <si>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</si>
  <si>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</si>
  <si>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</si>
  <si>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</si>
  <si>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</si>
  <si>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</si>
  <si>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</si>
  <si>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</si>
  <si>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</si>
  <si>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</si>
  <si>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</si>
  <si>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</si>
  <si>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</si>
  <si>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</si>
  <si>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</si>
  <si>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</si>
  <si>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</si>
  <si>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</si>
  <si>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</si>
  <si>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</si>
  <si>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</si>
  <si>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</si>
  <si>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</si>
  <si>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</si>
  <si>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</si>
  <si>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</si>
  <si>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</si>
  <si>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</si>
  <si>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</si>
  <si>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</si>
  <si>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</si>
  <si>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</si>
  <si>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</si>
  <si>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</si>
  <si>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</si>
  <si>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</si>
  <si>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</si>
  <si>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</si>
  <si>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</si>
  <si>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</si>
  <si>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</si>
  <si>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</si>
  <si>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</si>
  <si>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</si>
  <si>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</si>
  <si>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</si>
  <si>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</si>
  <si>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</si>
  <si>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</si>
  <si>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</si>
  <si>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</si>
  <si>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</si>
  <si>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</si>
  <si>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</si>
  <si>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</si>
  <si>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</si>
  <si>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</si>
  <si>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</si>
  <si>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</si>
  <si>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</si>
  <si>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</si>
  <si>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</si>
  <si>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</si>
  <si>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</si>
  <si>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</si>
  <si>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</si>
  <si>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</si>
  <si>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</si>
  <si>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</si>
  <si>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</si>
  <si>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</si>
  <si>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</si>
  <si>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</si>
  <si>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</si>
  <si>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</si>
  <si>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</si>
  <si>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</si>
  <si>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</si>
  <si>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</si>
  <si>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</si>
  <si>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</si>
  <si>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</si>
  <si>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</si>
  <si>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</si>
  <si>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</si>
  <si>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</si>
  <si>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</si>
  <si>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</si>
  <si>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</si>
  <si>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</si>
  <si>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</si>
  <si>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</si>
  <si>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</si>
  <si>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</si>
  <si>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</si>
  <si>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</si>
  <si>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</si>
  <si>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</si>
  <si>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</si>
  <si>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</si>
  <si>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</si>
  <si>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</si>
  <si>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</si>
  <si>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</si>
  <si>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</si>
  <si>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</si>
  <si>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</si>
  <si>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</si>
  <si>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</si>
  <si>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</si>
  <si>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</si>
  <si>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</si>
  <si>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</si>
  <si>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</si>
  <si>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</si>
  <si>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</si>
  <si>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</si>
  <si>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</si>
  <si>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</si>
  <si>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</si>
  <si>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</si>
  <si>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</si>
  <si>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</si>
  <si>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</si>
  <si>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</si>
  <si>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</si>
  <si>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</si>
  <si>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</si>
  <si>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</si>
  <si>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</si>
  <si>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</si>
  <si>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</si>
  <si>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</si>
  <si>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</si>
  <si>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</si>
  <si>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</si>
  <si>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</si>
  <si>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</si>
  <si>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</si>
  <si>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</si>
  <si>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</si>
  <si>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</si>
  <si>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</si>
  <si>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</si>
  <si>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</si>
  <si>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</si>
  <si>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</si>
  <si>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</si>
  <si>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</si>
  <si>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</si>
  <si>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</si>
  <si>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</si>
  <si>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</si>
  <si>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</si>
  <si>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</si>
  <si>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</si>
  <si>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</si>
  <si>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</si>
  <si>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</si>
  <si>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</si>
  <si>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</si>
  <si>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</si>
  <si>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</si>
  <si>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</si>
  <si>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</si>
  <si>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</si>
  <si>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</si>
  <si>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</si>
  <si>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</si>
  <si>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</si>
  <si>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</si>
  <si>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</si>
  <si>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</si>
  <si>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</si>
  <si>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</si>
  <si>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</si>
  <si>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</si>
  <si>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</si>
  <si>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</si>
  <si>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</si>
  <si>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</si>
  <si>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</si>
  <si>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</si>
  <si>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</si>
  <si>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</si>
  <si>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</si>
  <si>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</si>
  <si>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</si>
  <si>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</si>
  <si>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</si>
  <si>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</si>
  <si>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</si>
  <si>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</si>
  <si>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</si>
  <si>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</si>
  <si>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</si>
  <si>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</si>
  <si>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</si>
  <si>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</si>
  <si>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</si>
  <si>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</si>
  <si>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</si>
  <si>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</si>
  <si>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</si>
  <si>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</si>
  <si>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</si>
  <si>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</si>
  <si>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</si>
  <si>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</si>
  <si>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</si>
  <si>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</si>
  <si>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</si>
  <si>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</si>
  <si>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</si>
  <si>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</si>
  <si>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</si>
  <si>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</si>
  <si>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</si>
  <si>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</si>
  <si>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</si>
  <si>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</si>
  <si>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</si>
  <si>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</si>
  <si>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</si>
  <si>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</si>
  <si>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</si>
  <si>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</si>
  <si>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</si>
  <si>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</si>
  <si>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</si>
  <si>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</si>
  <si>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</si>
  <si>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</si>
  <si>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</si>
  <si>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</si>
  <si>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</si>
  <si>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</si>
  <si>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</si>
  <si>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</si>
  <si>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</si>
  <si>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</si>
  <si>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</si>
  <si>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</si>
  <si>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</si>
  <si>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</si>
  <si>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</si>
  <si>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</si>
  <si>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</si>
  <si>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</si>
  <si>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</si>
  <si>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</si>
  <si>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</si>
  <si>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</si>
  <si>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</si>
  <si>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</si>
  <si>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</si>
  <si>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</si>
  <si>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</si>
  <si>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</si>
  <si>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</si>
  <si>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</si>
  <si>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</si>
  <si>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</si>
  <si>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</si>
  <si>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</si>
  <si>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</si>
  <si>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</si>
  <si>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</si>
  <si>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</si>
  <si>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</si>
  <si>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</si>
  <si>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</si>
  <si>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</si>
  <si>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</si>
  <si>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</si>
  <si>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</si>
  <si>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</si>
  <si>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</si>
  <si>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</si>
  <si>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</si>
  <si>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</si>
  <si>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</si>
  <si>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</si>
  <si>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</si>
  <si>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</si>
  <si>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</si>
  <si>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</si>
  <si>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</si>
  <si>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</si>
  <si>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</si>
  <si>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</si>
  <si>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</si>
  <si>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</si>
  <si>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</si>
  <si>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</si>
  <si>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</si>
  <si>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</si>
  <si>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</si>
  <si>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</si>
  <si>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</si>
  <si>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</si>
  <si>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</si>
  <si>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</si>
  <si>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</si>
  <si>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</si>
  <si>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</si>
  <si>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</si>
  <si>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</si>
  <si>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</si>
  <si>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</si>
  <si>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</si>
  <si>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</si>
  <si>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</si>
  <si>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</si>
  <si>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</si>
  <si>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</si>
  <si>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</si>
  <si>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</si>
  <si>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</si>
  <si>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</si>
  <si>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</si>
  <si>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</si>
  <si>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</si>
  <si>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</si>
  <si>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</si>
  <si>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</si>
  <si>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</si>
  <si>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</si>
  <si>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</si>
  <si>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</si>
  <si>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</si>
  <si>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</si>
  <si>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</si>
  <si>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</si>
  <si>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</si>
  <si>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</si>
  <si>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</si>
  <si>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</si>
  <si>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</si>
  <si>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</si>
  <si>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</si>
  <si>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</si>
  <si>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</si>
  <si>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</si>
  <si>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</si>
  <si>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</si>
  <si>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</si>
  <si>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</si>
  <si>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</si>
  <si>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</si>
  <si>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</si>
  <si>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</si>
  <si>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</si>
  <si>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</si>
  <si>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</si>
  <si>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</si>
  <si>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</si>
  <si>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</si>
  <si>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</si>
  <si>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</si>
  <si>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</si>
  <si>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</si>
  <si>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</si>
  <si>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</si>
  <si>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</si>
  <si>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</si>
  <si>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</si>
  <si>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</si>
  <si>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</si>
  <si>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</si>
  <si>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</si>
  <si>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</si>
  <si>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</si>
  <si>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</si>
  <si>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</si>
  <si>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</si>
  <si>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</si>
  <si>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</si>
  <si>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</si>
  <si>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</si>
  <si>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</si>
  <si>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</si>
  <si>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</si>
  <si>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</si>
  <si>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</si>
  <si>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</si>
  <si>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</si>
  <si>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</si>
  <si>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</si>
  <si>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</si>
  <si>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</si>
  <si>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</si>
  <si>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</si>
  <si>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</si>
  <si>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</si>
  <si>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</si>
  <si>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</si>
  <si>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</si>
  <si>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</si>
  <si>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</si>
  <si>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</si>
  <si>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</si>
  <si>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</si>
  <si>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</si>
  <si>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</si>
  <si>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</si>
  <si>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</si>
  <si>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</si>
  <si>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</si>
  <si>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</si>
  <si>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</si>
  <si>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</si>
  <si>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</si>
  <si>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</si>
  <si>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</si>
  <si>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</si>
  <si>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</si>
  <si>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</si>
  <si>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</si>
  <si>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</si>
  <si>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</si>
  <si>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</si>
  <si>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</si>
  <si>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</si>
  <si>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</si>
  <si>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</si>
  <si>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</si>
  <si>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</si>
  <si>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</si>
  <si>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</si>
  <si>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</si>
  <si>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</si>
  <si>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</si>
  <si>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</si>
  <si>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</si>
  <si>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</si>
  <si>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</si>
  <si>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</si>
  <si>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</si>
  <si>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</si>
  <si>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</si>
  <si>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</si>
  <si>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</si>
  <si>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</si>
  <si>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</si>
  <si>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</si>
  <si>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</si>
  <si>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</si>
  <si>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</si>
  <si>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</si>
  <si>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</si>
  <si>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</si>
  <si>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</si>
  <si>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</si>
  <si>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</si>
  <si>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</si>
  <si>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</si>
  <si>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</si>
  <si>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</si>
  <si>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</si>
  <si>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</si>
  <si>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</si>
  <si>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</si>
  <si>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</si>
  <si>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</si>
  <si>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</si>
  <si>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</si>
  <si>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</si>
  <si>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</si>
  <si>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</si>
  <si>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</si>
  <si>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</si>
  <si>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</si>
  <si>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</si>
  <si>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</si>
  <si>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</si>
  <si>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</si>
  <si>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</si>
  <si>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</si>
  <si>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</si>
  <si>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</si>
  <si>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</si>
  <si>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</si>
  <si>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</si>
  <si>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</si>
  <si>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</si>
  <si>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</si>
  <si>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</si>
  <si>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</si>
  <si>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</si>
  <si>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</si>
  <si>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</si>
  <si>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</si>
  <si>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</si>
  <si>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</si>
  <si>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</si>
  <si>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</si>
  <si>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</si>
  <si>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</si>
  <si>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</si>
  <si>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</si>
  <si>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</si>
  <si>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</si>
  <si>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</si>
  <si>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</si>
  <si>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</si>
  <si>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</si>
  <si>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</si>
  <si>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</si>
  <si>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</si>
  <si>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</si>
  <si>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</si>
  <si>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</si>
  <si>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</si>
  <si>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</si>
  <si>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</si>
  <si>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</si>
  <si>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</si>
  <si>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</si>
  <si>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</si>
  <si>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</si>
  <si>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</si>
  <si>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</si>
  <si>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</si>
  <si>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</si>
  <si>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</si>
  <si>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</si>
  <si>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</si>
  <si>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</si>
  <si>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</si>
  <si>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</si>
  <si>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</si>
  <si>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</si>
  <si>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</si>
  <si>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</si>
  <si>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</si>
  <si>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</si>
  <si>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</si>
  <si>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</si>
  <si>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</si>
  <si>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</si>
  <si>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</si>
  <si>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</si>
  <si>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</si>
  <si>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</si>
  <si>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</si>
  <si>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</si>
  <si>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</si>
  <si>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</si>
  <si>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</si>
  <si>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</si>
  <si>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</si>
  <si>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</si>
  <si>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</si>
  <si>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</si>
  <si>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</si>
  <si>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</si>
  <si>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</si>
  <si>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</si>
  <si>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</si>
  <si>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</si>
  <si>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</si>
  <si>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</si>
  <si>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</si>
  <si>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</si>
  <si>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</si>
  <si>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</si>
  <si>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</si>
  <si>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</si>
  <si>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</si>
  <si>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</si>
  <si>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</si>
  <si>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</si>
  <si>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</si>
  <si>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</si>
  <si>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</si>
  <si>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</si>
  <si>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</si>
  <si>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</si>
  <si>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</si>
  <si>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</si>
  <si>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</si>
  <si>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</si>
  <si>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</si>
  <si>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</si>
  <si>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</si>
  <si>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</si>
  <si>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</si>
  <si>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</si>
  <si>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</si>
  <si>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</si>
  <si>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</si>
  <si>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</si>
  <si>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</si>
  <si>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</si>
  <si>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</si>
  <si>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</si>
  <si>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</si>
  <si>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</si>
  <si>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</si>
  <si>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</si>
  <si>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</si>
  <si>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</si>
  <si>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</si>
  <si>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</si>
  <si>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</si>
  <si>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</si>
  <si>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</si>
  <si>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</si>
  <si>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</si>
  <si>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</si>
  <si>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</si>
  <si>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</si>
  <si>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</si>
  <si>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</si>
  <si>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</si>
  <si>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</si>
  <si>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</si>
  <si>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</si>
  <si>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</si>
  <si>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</si>
  <si>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</si>
  <si>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</si>
  <si>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</si>
  <si>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</si>
  <si>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</si>
  <si>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</si>
  <si>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</si>
  <si>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</si>
  <si>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</si>
  <si>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</si>
  <si>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</si>
  <si>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</si>
  <si>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</si>
  <si>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</si>
  <si>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</si>
  <si>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</si>
  <si>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</si>
  <si>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</si>
  <si>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</si>
  <si>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</si>
  <si>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</si>
  <si>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</si>
  <si>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</si>
  <si>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</si>
  <si>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</si>
  <si>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</si>
  <si>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</si>
  <si>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</si>
  <si>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</si>
  <si>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</si>
  <si>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</si>
  <si>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</si>
  <si>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</si>
  <si>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</si>
  <si>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</si>
  <si>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</si>
  <si>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</si>
  <si>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</si>
  <si>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</si>
  <si>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</si>
  <si>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</si>
  <si>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</si>
  <si>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</si>
  <si>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</si>
  <si>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</si>
  <si>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</si>
  <si>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</si>
  <si>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</si>
  <si>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</si>
  <si>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</si>
  <si>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</si>
  <si>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</si>
  <si>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</si>
  <si>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</si>
  <si>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</si>
  <si>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</si>
  <si>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</si>
  <si>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</si>
  <si>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</si>
  <si>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</si>
  <si>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</si>
  <si>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</si>
  <si>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</si>
  <si>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</si>
  <si>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</si>
  <si>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</si>
  <si>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</si>
  <si>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</si>
  <si>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</si>
  <si>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</si>
  <si>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</si>
  <si>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</si>
  <si>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</si>
  <si>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</si>
  <si>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</si>
  <si>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</si>
  <si>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</si>
  <si>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</si>
  <si>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</si>
  <si>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</si>
  <si>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</si>
  <si>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</si>
  <si>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</si>
  <si>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</si>
  <si>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</si>
  <si>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</si>
  <si>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</si>
  <si>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</si>
  <si>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</si>
  <si>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</si>
  <si>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</si>
  <si>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</si>
  <si>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</si>
  <si>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</si>
  <si>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</si>
  <si>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</si>
  <si>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</si>
  <si>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</si>
  <si>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</si>
  <si>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</si>
  <si>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</si>
  <si>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</si>
  <si>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</si>
  <si>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</si>
  <si>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</si>
  <si>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</si>
  <si>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</si>
  <si>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</si>
  <si>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</si>
  <si>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</si>
  <si>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</si>
  <si>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</si>
  <si>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</si>
  <si>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</si>
  <si>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</si>
  <si>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</si>
  <si>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</si>
  <si>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</si>
  <si>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</si>
  <si>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</si>
  <si>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</si>
  <si>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</si>
  <si>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</si>
  <si>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</si>
  <si>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</si>
  <si>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</si>
  <si>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</si>
  <si>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</si>
  <si>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</si>
  <si>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</si>
  <si>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</si>
  <si>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</si>
  <si>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</si>
  <si>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</si>
  <si>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</si>
  <si>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</si>
  <si>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</si>
  <si>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</si>
  <si>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</si>
  <si>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</si>
  <si>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</si>
  <si>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</si>
  <si>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</si>
  <si>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</si>
  <si>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</si>
  <si>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</si>
  <si>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</si>
  <si>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</si>
  <si>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</si>
  <si>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</si>
  <si>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</si>
  <si>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</si>
  <si>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</si>
  <si>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</si>
  <si>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</si>
  <si>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</si>
  <si>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</si>
  <si>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</si>
  <si>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</si>
  <si>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</si>
  <si>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</si>
  <si>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</si>
  <si>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</si>
  <si>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</si>
  <si>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</si>
  <si>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</si>
  <si>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</si>
  <si>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</si>
  <si>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</si>
  <si>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</si>
  <si>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</si>
  <si>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</si>
  <si>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</si>
  <si>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</si>
  <si>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</si>
  <si>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</si>
  <si>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</si>
  <si>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</si>
  <si>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</si>
  <si>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</si>
  <si>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</si>
  <si>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</si>
  <si>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</si>
  <si>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</si>
  <si>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</si>
  <si>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</si>
  <si>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</si>
  <si>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</si>
  <si>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</si>
  <si>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</si>
  <si>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</si>
  <si>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</si>
  <si>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</si>
  <si>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</si>
  <si>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</si>
  <si>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</si>
  <si>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</si>
  <si>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</si>
  <si>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</si>
  <si>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</si>
  <si>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</si>
  <si>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</si>
  <si>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</si>
  <si>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</si>
  <si>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</si>
  <si>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</si>
  <si>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</si>
  <si>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</si>
  <si>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</si>
  <si>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</si>
  <si>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</si>
  <si>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</si>
  <si>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</si>
  <si>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</si>
  <si>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</si>
  <si>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</si>
  <si>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</si>
  <si>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</si>
  <si>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</si>
  <si>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</si>
  <si>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</si>
  <si>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</si>
  <si>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</si>
  <si>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</si>
  <si>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</si>
  <si>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</si>
  <si>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</si>
  <si>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</si>
  <si>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</si>
  <si>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</si>
  <si>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</si>
  <si>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</si>
  <si>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</si>
  <si>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</si>
  <si>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</si>
  <si>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</si>
  <si>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</si>
  <si>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</si>
  <si>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</si>
  <si>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</si>
  <si>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</si>
  <si>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</si>
  <si>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</si>
  <si>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</si>
  <si>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</si>
  <si>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</si>
  <si>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</si>
  <si>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</si>
  <si>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</si>
  <si>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</si>
  <si>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</si>
  <si>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</si>
  <si>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</si>
  <si>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</si>
  <si>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</si>
  <si>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</si>
  <si>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</si>
  <si>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</si>
  <si>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</si>
  <si>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</si>
  <si>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</si>
  <si>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</si>
  <si>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</si>
  <si>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</si>
  <si>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</si>
  <si>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</si>
  <si>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</si>
  <si>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</si>
  <si>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</si>
  <si>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</si>
  <si>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</si>
  <si>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</si>
  <si>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</si>
  <si>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</si>
  <si>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</si>
  <si>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</si>
  <si>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</si>
  <si>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</si>
  <si>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</si>
  <si>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</si>
  <si>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</si>
  <si>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</si>
  <si>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</si>
  <si>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</si>
  <si>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</si>
  <si>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</si>
  <si>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</si>
  <si>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</si>
  <si>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</si>
  <si>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</si>
  <si>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</si>
  <si>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</si>
  <si>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</si>
  <si>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</si>
  <si>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</si>
  <si>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</si>
  <si>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</si>
  <si>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</si>
  <si>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</si>
  <si>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</si>
  <si>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</si>
  <si>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</si>
  <si>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</si>
  <si>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</si>
  <si>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</si>
  <si>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</si>
  <si>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</si>
  <si>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</si>
  <si>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</si>
  <si>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</si>
  <si>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</si>
  <si>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</si>
  <si>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</si>
  <si>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</si>
  <si>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</si>
  <si>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</si>
  <si>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</si>
  <si>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</si>
  <si>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</si>
  <si>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</si>
  <si>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</si>
  <si>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</si>
  <si>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</si>
  <si>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</si>
  <si>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</si>
  <si>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</si>
  <si>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</si>
  <si>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</si>
  <si>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</si>
  <si>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</si>
  <si>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</si>
  <si>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</si>
  <si>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</si>
  <si>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</si>
  <si>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</si>
  <si>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</si>
  <si>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</si>
  <si>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</si>
  <si>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</si>
  <si>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</si>
  <si>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</si>
  <si>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</si>
  <si>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</si>
  <si>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</si>
  <si>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</si>
  <si>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</si>
  <si>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</si>
  <si>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</si>
  <si>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</si>
  <si>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</si>
  <si>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</si>
  <si>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</si>
  <si>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</si>
  <si>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</si>
  <si>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</si>
  <si>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</si>
  <si>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</si>
  <si>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</si>
  <si>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</si>
  <si>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</si>
  <si>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</si>
  <si>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</si>
  <si>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</si>
  <si>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</si>
  <si>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</si>
  <si>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</si>
  <si>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</si>
  <si>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</si>
  <si>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</si>
  <si>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</si>
  <si>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</si>
  <si>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</si>
  <si>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</si>
  <si>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</si>
  <si>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</si>
  <si>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</si>
  <si>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</si>
  <si>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</si>
  <si>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</si>
  <si>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</si>
  <si>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</si>
  <si>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</si>
  <si>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</si>
  <si>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</si>
  <si>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</si>
  <si>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</si>
  <si>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</si>
  <si>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</si>
  <si>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</si>
  <si>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</si>
  <si>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</si>
  <si>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</si>
  <si>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</si>
  <si>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</si>
  <si>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</si>
  <si>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</si>
  <si>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</si>
  <si>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</si>
  <si>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</si>
  <si>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</si>
  <si>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</si>
  <si>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</si>
  <si>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</si>
  <si>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</si>
  <si>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</si>
  <si>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</si>
  <si>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</si>
  <si>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</si>
  <si>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</si>
  <si>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</si>
  <si>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</si>
  <si>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</si>
  <si>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</si>
  <si>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</si>
  <si>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</si>
  <si>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</si>
  <si>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</si>
  <si>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</si>
  <si>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</si>
  <si>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</si>
  <si>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</si>
  <si>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</si>
  <si>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</si>
  <si>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</si>
  <si>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</si>
  <si>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</si>
  <si>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</si>
  <si>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</si>
  <si>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</si>
  <si>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</si>
  <si>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</si>
  <si>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</si>
  <si>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</si>
  <si>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</si>
  <si>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</si>
  <si>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</si>
  <si>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</si>
  <si>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</si>
  <si>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</si>
  <si>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</si>
  <si>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</si>
  <si>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</si>
  <si>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</si>
  <si>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</si>
  <si>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</si>
  <si>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</si>
  <si>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</si>
  <si>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</si>
  <si>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</si>
  <si>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</si>
  <si>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</si>
  <si>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</si>
  <si>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</si>
  <si>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</si>
  <si>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</si>
  <si>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</si>
  <si>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</si>
  <si>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</si>
  <si>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</si>
  <si>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</si>
  <si>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</si>
  <si>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</si>
  <si>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</si>
  <si>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</si>
  <si>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</si>
  <si>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</si>
  <si>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</si>
  <si>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</si>
  <si>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</si>
  <si>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</si>
  <si>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</si>
  <si>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</si>
  <si>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</si>
  <si>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</si>
  <si>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</si>
  <si>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</si>
  <si>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</si>
  <si>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</si>
  <si>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</si>
  <si>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</si>
  <si>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</si>
  <si>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</si>
  <si>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</si>
  <si>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</si>
  <si>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</si>
  <si>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</si>
  <si>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</si>
  <si>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</si>
  <si>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</si>
  <si>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</si>
  <si>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</si>
  <si>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</si>
  <si>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</si>
  <si>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</si>
  <si>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</si>
  <si>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</si>
  <si>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</si>
  <si>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</si>
  <si>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</si>
  <si>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</si>
  <si>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</si>
  <si>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</si>
  <si>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</si>
  <si>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</si>
  <si>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</si>
  <si>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</si>
  <si>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</si>
  <si>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</si>
  <si>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</si>
  <si>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</si>
  <si>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</si>
  <si>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</si>
  <si>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</si>
  <si>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</si>
  <si>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</si>
  <si>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</si>
  <si>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</si>
  <si>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</si>
  <si>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</si>
  <si>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</si>
  <si>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</si>
  <si>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</si>
  <si>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</si>
  <si>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</si>
  <si>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</si>
  <si>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</si>
  <si>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</si>
  <si>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</si>
  <si>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</si>
  <si>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</si>
  <si>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</si>
  <si>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</si>
  <si>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</si>
  <si>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</si>
  <si>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</si>
  <si>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</si>
  <si>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</si>
  <si>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</si>
  <si>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</si>
  <si>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</si>
  <si>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</si>
  <si>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</si>
  <si>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</si>
  <si>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</si>
  <si>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</si>
  <si>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</si>
  <si>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</si>
  <si>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</si>
  <si>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</si>
  <si>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</si>
  <si>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</si>
  <si>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</si>
  <si>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</si>
  <si>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</si>
  <si>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</si>
  <si>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</si>
  <si>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</si>
  <si>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</si>
  <si>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</si>
  <si>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</si>
  <si>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</si>
  <si>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</si>
  <si>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</si>
  <si>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</si>
  <si>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</si>
  <si>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</si>
  <si>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</si>
  <si>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</si>
  <si>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</si>
  <si>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</si>
  <si>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</si>
  <si>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</si>
  <si>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</si>
  <si>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</si>
  <si>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</si>
  <si>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</si>
  <si>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</si>
  <si>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</si>
  <si>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</si>
  <si>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</si>
  <si>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</si>
  <si>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</si>
  <si>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</si>
  <si>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</si>
  <si>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</si>
  <si>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</si>
  <si>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</si>
  <si>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</si>
  <si>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</si>
  <si>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</si>
  <si>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</si>
  <si>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</si>
  <si>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</si>
  <si>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</si>
  <si>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</si>
  <si>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</si>
  <si>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</si>
  <si>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</si>
  <si>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</si>
  <si>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</si>
  <si>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</si>
  <si>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</si>
  <si>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</si>
  <si>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</si>
  <si>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</si>
  <si>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</si>
  <si>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</si>
  <si>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</si>
  <si>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</si>
  <si>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</si>
  <si>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</si>
  <si>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</si>
  <si>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</si>
  <si>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</si>
  <si>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</si>
  <si>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</si>
  <si>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</si>
  <si>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</si>
  <si>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</si>
  <si>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</si>
  <si>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</si>
  <si>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</si>
  <si>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</si>
  <si>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</si>
  <si>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</si>
  <si>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</si>
  <si>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</si>
  <si>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</si>
  <si>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</si>
  <si>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</si>
  <si>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</si>
  <si>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</si>
  <si>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</si>
  <si>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</si>
  <si>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</si>
  <si>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</si>
  <si>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</si>
  <si>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</si>
  <si>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</si>
  <si>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</si>
  <si>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</si>
  <si>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</si>
  <si>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</si>
  <si>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</si>
  <si>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</si>
  <si>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</si>
  <si>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</si>
  <si>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</si>
  <si>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</si>
  <si>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</si>
  <si>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</si>
  <si>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</si>
  <si>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</si>
  <si>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</si>
  <si>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</si>
  <si>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</si>
  <si>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</si>
  <si>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</si>
  <si>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</si>
  <si>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</si>
  <si>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</si>
  <si>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</si>
  <si>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</si>
  <si>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</si>
  <si>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</si>
  <si>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</si>
  <si>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</si>
  <si>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</si>
  <si>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</si>
  <si>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</si>
  <si>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</si>
  <si>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</si>
  <si>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</si>
  <si>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</si>
  <si>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</si>
  <si>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</si>
  <si>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</si>
  <si>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</si>
  <si>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</si>
  <si>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</si>
  <si>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</si>
  <si>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</si>
  <si>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</si>
  <si>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</si>
  <si>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</si>
  <si>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</si>
  <si>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</si>
  <si>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</si>
  <si>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</si>
  <si>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</si>
  <si>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</si>
  <si>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</si>
  <si>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</si>
  <si>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</si>
  <si>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</si>
  <si>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</si>
  <si>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</si>
  <si>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</si>
  <si>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</si>
  <si>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</si>
  <si>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</si>
  <si>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</si>
  <si>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</si>
  <si>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</si>
  <si>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</si>
  <si>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</si>
  <si>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</si>
  <si>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</si>
  <si>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</si>
  <si>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</si>
  <si>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</si>
  <si>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</si>
  <si>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</si>
  <si>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</si>
  <si>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</si>
  <si>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</si>
  <si>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</si>
  <si>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</si>
  <si>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</si>
  <si>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</si>
  <si>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</si>
  <si>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</si>
  <si>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</si>
  <si>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</si>
  <si>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</si>
  <si>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</si>
  <si>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</si>
  <si>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</si>
  <si>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</si>
  <si>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</si>
  <si>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</si>
  <si>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</si>
  <si>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</si>
  <si>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</si>
  <si>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</si>
  <si>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</si>
  <si>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</si>
  <si>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</si>
  <si>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</si>
  <si>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</si>
  <si>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</si>
  <si>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</si>
  <si>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</si>
  <si>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</si>
  <si>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</si>
  <si>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</si>
  <si>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</si>
  <si>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</si>
  <si>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</si>
  <si>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</si>
  <si>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</si>
  <si>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</si>
  <si>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</si>
  <si>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</si>
  <si>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</si>
  <si>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</si>
  <si>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</si>
  <si>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</si>
  <si>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</si>
  <si>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</si>
  <si>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</si>
  <si>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</si>
  <si>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</si>
  <si>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</si>
  <si>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</si>
  <si>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</si>
  <si>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</si>
  <si>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</si>
  <si>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</si>
  <si>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</si>
  <si>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</si>
  <si>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</si>
  <si>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</si>
  <si>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</si>
  <si>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</si>
  <si>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</si>
  <si>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</si>
  <si>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</si>
  <si>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</si>
  <si>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</si>
  <si>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</si>
  <si>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</si>
  <si>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</si>
  <si>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</si>
  <si>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</si>
  <si>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</si>
  <si>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</si>
  <si>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</si>
  <si>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</si>
  <si>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</si>
  <si>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</si>
  <si>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</si>
  <si>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</si>
  <si>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</si>
  <si>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</si>
  <si>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</si>
  <si>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</si>
  <si>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</si>
  <si>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</si>
  <si>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</si>
  <si>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</si>
  <si>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</si>
  <si>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</si>
  <si>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</si>
  <si>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</si>
  <si>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</si>
  <si>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</si>
  <si>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</si>
  <si>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</si>
  <si>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</si>
  <si>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</si>
  <si>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</si>
  <si>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</si>
  <si>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</si>
  <si>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</si>
  <si>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</si>
  <si>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</si>
  <si>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</si>
  <si>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</si>
  <si>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</si>
  <si>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</si>
  <si>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</si>
  <si>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</si>
  <si>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</si>
  <si>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</si>
  <si>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</si>
  <si>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</si>
  <si>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</si>
  <si>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</si>
  <si>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</si>
  <si>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</si>
  <si>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</si>
  <si>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</si>
  <si>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</si>
  <si>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</si>
  <si>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</si>
  <si>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</si>
  <si>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</si>
  <si>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</si>
  <si>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</si>
  <si>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</si>
  <si>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</si>
  <si>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</si>
  <si>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</si>
  <si>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</si>
  <si>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</si>
  <si>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</si>
  <si>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</si>
  <si>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</si>
  <si>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</si>
  <si>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</si>
  <si>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</si>
  <si>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</si>
  <si>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</si>
  <si>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</si>
  <si>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</si>
  <si>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</si>
  <si>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</si>
  <si>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</si>
  <si>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</si>
  <si>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</si>
  <si>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</si>
  <si>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</si>
  <si>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</si>
  <si>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</si>
  <si>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</si>
  <si>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</si>
  <si>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</si>
  <si>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</si>
  <si>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</si>
  <si>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</si>
  <si>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</si>
  <si>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</si>
  <si>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</si>
  <si>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</si>
  <si>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</si>
  <si>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</si>
  <si>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</si>
  <si>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</si>
  <si>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</si>
  <si>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</si>
  <si>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</si>
  <si>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</si>
  <si>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</si>
  <si>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</si>
  <si>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</si>
  <si>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</si>
  <si>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</si>
  <si>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</si>
  <si>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</si>
  <si>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</si>
  <si>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</si>
  <si>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</si>
  <si>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</si>
  <si>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</si>
  <si>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</si>
  <si>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</si>
  <si>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</si>
  <si>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</si>
  <si>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</si>
  <si>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</si>
  <si>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</si>
  <si>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</si>
  <si>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</si>
  <si>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</si>
  <si>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</si>
  <si>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</si>
  <si>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</si>
  <si>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</si>
  <si>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</si>
  <si>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</si>
  <si>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</si>
  <si>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</si>
  <si>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</si>
  <si>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</si>
  <si>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</si>
  <si>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</si>
  <si>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</si>
  <si>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</si>
  <si>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</si>
  <si>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</si>
  <si>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</si>
  <si>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</si>
  <si>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</si>
  <si>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</si>
  <si>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</si>
  <si>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</si>
  <si>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</si>
  <si>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</si>
  <si>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</si>
  <si>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</si>
  <si>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</si>
  <si>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</si>
  <si>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</si>
  <si>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</si>
  <si>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</si>
  <si>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</si>
  <si>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</si>
  <si>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</si>
  <si>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</si>
  <si>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</si>
  <si>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</si>
  <si>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</si>
  <si>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</si>
  <si>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</si>
  <si>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</si>
  <si>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</si>
  <si>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</si>
  <si>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</si>
  <si>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</si>
  <si>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</si>
  <si>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</si>
  <si>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</si>
  <si>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</si>
  <si>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</si>
  <si>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</si>
  <si>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</si>
  <si>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</si>
  <si>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</si>
  <si>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</si>
  <si>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</si>
  <si>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</si>
  <si>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</si>
  <si>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</si>
  <si>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</si>
  <si>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</si>
  <si>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</si>
  <si>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</si>
  <si>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</si>
  <si>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</si>
  <si>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</si>
  <si>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</si>
  <si>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</si>
  <si>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</si>
  <si>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</si>
  <si>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</si>
  <si>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</si>
  <si>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</si>
  <si>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</si>
  <si>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</si>
  <si>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</si>
  <si>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</si>
  <si>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</si>
  <si>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</si>
  <si>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</si>
  <si>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</si>
  <si>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</si>
  <si>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</si>
  <si>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</si>
  <si>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</si>
  <si>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</si>
  <si>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</si>
  <si>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</si>
  <si>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</si>
  <si>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</si>
  <si>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</si>
  <si>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</si>
  <si>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</si>
  <si>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</si>
  <si>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</si>
  <si>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</si>
  <si>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</si>
  <si>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</si>
  <si>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</si>
  <si>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</si>
  <si>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</si>
  <si>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</si>
  <si>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</si>
  <si>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</si>
  <si>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</si>
  <si>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</si>
  <si>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</si>
  <si>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</si>
  <si>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</si>
  <si>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</si>
  <si>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</si>
  <si>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</si>
  <si>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</si>
  <si>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</si>
  <si>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</si>
  <si>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</si>
  <si>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</si>
  <si>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</si>
  <si>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</si>
  <si>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</si>
  <si>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</si>
  <si>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</si>
  <si>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</si>
  <si>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</si>
  <si>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</si>
  <si>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</si>
  <si>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</si>
  <si>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</si>
  <si>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</si>
  <si>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</si>
  <si>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</si>
  <si>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</si>
  <si>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</si>
  <si>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</si>
  <si>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</si>
  <si>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</si>
  <si>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</si>
  <si>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</si>
  <si>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</si>
  <si>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</si>
  <si>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</si>
  <si>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</si>
  <si>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</si>
  <si>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</si>
  <si>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</si>
  <si>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</si>
  <si>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</si>
  <si>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</si>
  <si>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</si>
  <si>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</si>
  <si>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</si>
  <si>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</si>
  <si>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</si>
  <si>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</si>
  <si>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</si>
  <si>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</si>
  <si>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</si>
  <si>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</si>
  <si>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</si>
  <si>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</si>
  <si>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</si>
  <si>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</si>
  <si>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</si>
  <si>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</si>
  <si>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</si>
  <si>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</si>
  <si>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</si>
  <si>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</si>
  <si>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</si>
  <si>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</si>
  <si>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</si>
  <si>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</si>
  <si>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</si>
  <si>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</si>
  <si>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</si>
  <si>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</si>
  <si>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</si>
  <si>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</si>
  <si>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</si>
  <si>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</si>
  <si>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</si>
  <si>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</si>
  <si>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</si>
  <si>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</si>
  <si>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</si>
  <si>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</si>
  <si>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</si>
  <si>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</si>
  <si>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</si>
  <si>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</si>
  <si>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</si>
  <si>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</si>
  <si>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</si>
  <si>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</si>
  <si>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</si>
  <si>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</si>
  <si>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</si>
  <si>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</si>
  <si>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</si>
  <si>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</si>
  <si>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</si>
  <si>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</si>
  <si>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</si>
  <si>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</si>
  <si>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</si>
  <si>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</si>
  <si>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</si>
  <si>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</si>
  <si>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</si>
  <si>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</si>
  <si>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</si>
  <si>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</si>
  <si>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</si>
  <si>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</si>
  <si>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</si>
  <si>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</si>
  <si>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</si>
  <si>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</si>
  <si>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</si>
  <si>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</si>
  <si>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</si>
  <si>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</si>
  <si>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</si>
  <si>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</si>
  <si>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</si>
  <si>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</si>
  <si>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</si>
  <si>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</si>
  <si>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</si>
  <si>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</si>
  <si>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</si>
  <si>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</si>
  <si>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</si>
  <si>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</si>
  <si>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</si>
  <si>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</si>
  <si>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</si>
  <si>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</si>
  <si>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</si>
  <si>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</si>
  <si>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</si>
  <si>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</si>
  <si>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</si>
  <si>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</si>
  <si>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</si>
  <si>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</si>
  <si>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</si>
  <si>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</si>
  <si>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</si>
  <si>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</si>
  <si>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</si>
  <si>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</si>
  <si>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</si>
  <si>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</si>
  <si>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</si>
  <si>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</si>
  <si>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</si>
  <si>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</si>
  <si>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</si>
  <si>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</si>
  <si>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</si>
  <si>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</si>
  <si>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</si>
  <si>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</si>
  <si>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</si>
  <si>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</si>
  <si>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</si>
  <si>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</si>
  <si>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</si>
  <si>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</si>
  <si>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</si>
  <si>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</si>
  <si>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</si>
  <si>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</si>
  <si>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</si>
  <si>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</si>
  <si>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</si>
  <si>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</si>
  <si>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</si>
  <si>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</si>
  <si>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</si>
  <si>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</si>
  <si>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</si>
  <si>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</si>
  <si>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</si>
  <si>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</si>
  <si>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</si>
  <si>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</si>
  <si>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</si>
  <si>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</si>
  <si>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</si>
  <si>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</si>
  <si>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</si>
  <si>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</si>
  <si>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</si>
  <si>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</si>
  <si>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</si>
  <si>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</si>
  <si>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</si>
  <si>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</si>
  <si>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</si>
  <si>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</si>
  <si>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</si>
  <si>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</si>
  <si>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</si>
  <si>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</si>
  <si>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</si>
  <si>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</si>
  <si>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</si>
  <si>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</si>
  <si>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</si>
  <si>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</si>
  <si>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</si>
  <si>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</si>
  <si>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</si>
  <si>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</si>
  <si>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</si>
  <si>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</si>
  <si>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</si>
  <si>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</si>
  <si>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</si>
  <si>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</si>
  <si>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</si>
  <si>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</si>
  <si>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</si>
  <si>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</si>
  <si>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</si>
  <si>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</si>
  <si>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</si>
  <si>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</si>
  <si>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</si>
  <si>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</si>
  <si>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</si>
  <si>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</si>
  <si>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</si>
  <si>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</si>
  <si>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</si>
  <si>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</si>
  <si>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</si>
  <si>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</si>
  <si>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</si>
  <si>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</si>
  <si>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</si>
  <si>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</si>
  <si>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</si>
  <si>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</si>
  <si>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</si>
  <si>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</si>
  <si>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</si>
  <si>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</si>
  <si>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</si>
  <si>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</si>
  <si>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</si>
  <si>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</si>
  <si>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</si>
  <si>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</si>
  <si>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</si>
  <si>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</si>
  <si>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</si>
  <si>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</si>
  <si>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</si>
  <si>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</si>
  <si>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</si>
  <si>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</si>
  <si>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</si>
  <si>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</si>
  <si>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</si>
  <si>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</si>
  <si>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</si>
  <si>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</si>
  <si>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</si>
  <si>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</si>
  <si>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</si>
  <si>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</si>
  <si>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</si>
  <si>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</si>
  <si>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</si>
  <si>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</si>
  <si>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</si>
  <si>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</si>
  <si>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</si>
  <si>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</si>
  <si>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</si>
  <si>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</si>
  <si>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</si>
  <si>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</si>
  <si>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</si>
  <si>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</si>
  <si>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</si>
  <si>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</si>
  <si>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</si>
  <si>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</si>
  <si>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</si>
  <si>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</si>
  <si>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</si>
  <si>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</si>
  <si>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</si>
  <si>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</si>
  <si>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</si>
  <si>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</si>
  <si>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</si>
  <si>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</si>
  <si>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</si>
  <si>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</si>
  <si>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</si>
  <si>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</si>
  <si>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</si>
  <si>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</si>
  <si>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</si>
  <si>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</si>
  <si>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</si>
  <si>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</si>
  <si>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</si>
  <si>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</si>
  <si>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</si>
  <si>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</si>
  <si>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</si>
  <si>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</si>
  <si>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</si>
  <si>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</si>
  <si>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</si>
  <si>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</si>
  <si>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</si>
  <si>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</si>
  <si>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</si>
  <si>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</si>
  <si>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</si>
  <si>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</si>
  <si>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</si>
  <si>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</si>
  <si>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</si>
  <si>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</si>
  <si>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</si>
  <si>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</si>
  <si>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</si>
  <si>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</si>
  <si>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</si>
  <si>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</si>
  <si>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</si>
  <si>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</si>
  <si>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</si>
  <si>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</si>
  <si>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</si>
  <si>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</si>
  <si>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</si>
  <si>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</si>
  <si>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</si>
  <si>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</si>
  <si>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</si>
  <si>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</si>
  <si>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</si>
  <si>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</si>
  <si>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</si>
  <si>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</si>
  <si>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</si>
  <si>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</si>
  <si>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</si>
  <si>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</si>
  <si>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</si>
  <si>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</si>
  <si>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</si>
  <si>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</si>
  <si>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</si>
  <si>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</si>
  <si>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</si>
  <si>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</si>
  <si>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</si>
  <si>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</si>
  <si>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</si>
  <si>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</si>
  <si>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</si>
  <si>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</si>
  <si>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</si>
  <si>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</si>
  <si>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</si>
  <si>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</si>
  <si>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</si>
  <si>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</si>
  <si>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</si>
  <si>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</si>
  <si>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</si>
  <si>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</si>
  <si>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</si>
  <si>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</si>
  <si>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</si>
  <si>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</si>
  <si>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</si>
  <si>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</si>
  <si>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</si>
  <si>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</si>
  <si>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</si>
  <si>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</si>
  <si>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</si>
  <si>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</si>
  <si>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</si>
  <si>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</si>
  <si>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</si>
  <si>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</si>
  <si>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</si>
  <si>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</si>
  <si>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</si>
  <si>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</si>
  <si>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</si>
  <si>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</si>
  <si>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</si>
  <si>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</si>
  <si>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</si>
  <si>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</si>
  <si>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</si>
  <si>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</si>
  <si>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</si>
  <si>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</si>
  <si>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</si>
  <si>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</si>
  <si>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</si>
  <si>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</si>
  <si>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</si>
  <si>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</si>
  <si>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</si>
  <si>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</si>
  <si>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</si>
  <si>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</si>
  <si>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</si>
  <si>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</si>
  <si>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</si>
  <si>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</si>
  <si>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</si>
  <si>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</si>
  <si>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</si>
  <si>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</si>
  <si>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</si>
  <si>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</si>
  <si>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</si>
  <si>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</si>
  <si>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</si>
  <si>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</si>
  <si>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</si>
  <si>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</si>
  <si>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</si>
  <si>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</si>
  <si>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</si>
  <si>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</si>
  <si>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</si>
  <si>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</si>
  <si>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</si>
  <si>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</si>
  <si>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</si>
  <si>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</si>
  <si>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</si>
  <si>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</si>
  <si>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</si>
  <si>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</si>
  <si>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</si>
  <si>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</si>
  <si>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</si>
  <si>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</si>
  <si>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</si>
  <si>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</si>
  <si>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</si>
  <si>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</si>
  <si>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</si>
  <si>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</si>
  <si>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</si>
  <si>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</si>
  <si>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</si>
  <si>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</si>
  <si>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</si>
  <si>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</si>
  <si>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</si>
  <si>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</si>
  <si>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</si>
  <si>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</si>
  <si>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</si>
  <si>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</si>
  <si>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</si>
  <si>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</si>
  <si>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</si>
  <si>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</si>
  <si>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</si>
  <si>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</si>
  <si>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</si>
  <si>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</si>
  <si>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</si>
  <si>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</si>
  <si>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</si>
  <si>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</si>
  <si>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</si>
  <si>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</si>
  <si>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</si>
  <si>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</si>
  <si>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</si>
  <si>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</si>
  <si>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</si>
  <si>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</si>
  <si>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</si>
  <si>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</si>
  <si>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</si>
  <si>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</si>
  <si>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</si>
  <si>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</si>
  <si>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</si>
  <si>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</si>
  <si>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</si>
  <si>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</si>
  <si>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</si>
  <si>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</si>
  <si>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</si>
  <si>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</si>
  <si>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</si>
  <si>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</si>
  <si>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</si>
  <si>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</si>
  <si>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</si>
  <si>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</si>
  <si>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</si>
  <si>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</si>
  <si>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</si>
  <si>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</si>
  <si>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</si>
  <si>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</si>
  <si>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</si>
  <si>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</si>
  <si>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</si>
  <si>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</si>
  <si>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</si>
  <si>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</si>
  <si>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</si>
  <si>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</si>
  <si>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</si>
  <si>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</si>
  <si>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</si>
  <si>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</si>
  <si>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</si>
  <si>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</si>
  <si>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</si>
  <si>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</si>
  <si>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</si>
  <si>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</si>
  <si>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</si>
  <si>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</si>
  <si>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</si>
  <si>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</si>
  <si>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</si>
  <si>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</si>
  <si>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</si>
  <si>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</si>
  <si>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</si>
  <si>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</si>
  <si>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</si>
  <si>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</si>
  <si>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</si>
  <si>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</si>
  <si>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</si>
  <si>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</si>
  <si>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</si>
  <si>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</si>
  <si>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</si>
  <si>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</si>
  <si>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</si>
  <si>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</si>
  <si>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</si>
  <si>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</si>
  <si>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</si>
  <si>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</si>
  <si>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</si>
  <si>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</si>
  <si>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</si>
  <si>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</si>
  <si>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</si>
  <si>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</si>
  <si>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</si>
  <si>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</si>
  <si>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</si>
  <si>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</si>
  <si>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</si>
  <si>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</si>
  <si>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</si>
  <si>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</si>
  <si>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</si>
  <si>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</si>
  <si>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</si>
  <si>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</si>
  <si>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</si>
  <si>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</si>
  <si>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</si>
  <si>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</si>
  <si>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</si>
  <si>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</si>
  <si>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</si>
  <si>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</si>
  <si>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</si>
  <si>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</si>
  <si>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</si>
  <si>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</si>
  <si>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</si>
  <si>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</si>
  <si>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</si>
  <si>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</si>
  <si>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</si>
  <si>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</si>
  <si>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</si>
  <si>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</si>
  <si>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</si>
  <si>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</si>
  <si>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</si>
  <si>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</si>
  <si>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</si>
  <si>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</si>
  <si>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</si>
  <si>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</si>
  <si>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</si>
  <si>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</si>
  <si>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</si>
  <si>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</si>
  <si>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</si>
  <si>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</si>
  <si>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</si>
  <si>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</si>
  <si>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</si>
  <si>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</si>
  <si>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</si>
  <si>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</si>
  <si>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</si>
  <si>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</si>
  <si>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</si>
  <si>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</si>
  <si>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</si>
  <si>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</si>
  <si>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</si>
  <si>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</si>
  <si>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</si>
  <si>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</si>
  <si>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</si>
  <si>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</si>
  <si>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</si>
  <si>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</si>
  <si>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</si>
  <si>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</si>
  <si>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</si>
  <si>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</si>
  <si>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</si>
  <si>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</si>
  <si>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</si>
  <si>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</si>
  <si>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</si>
  <si>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</si>
  <si>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</si>
  <si>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</si>
  <si>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</si>
  <si>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</si>
  <si>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</si>
  <si>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</si>
  <si>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</si>
  <si>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</si>
  <si>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</si>
  <si>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</si>
  <si>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</si>
  <si>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</si>
  <si>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</si>
  <si>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</si>
  <si>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</si>
  <si>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</si>
  <si>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</si>
  <si>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</si>
  <si>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</si>
  <si>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</si>
  <si>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</si>
  <si>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</si>
  <si>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</si>
  <si>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</si>
  <si>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</si>
  <si>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</si>
  <si>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</si>
  <si>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</si>
  <si>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</si>
  <si>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</si>
  <si>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</si>
  <si>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</si>
  <si>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</si>
  <si>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</si>
  <si>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</si>
  <si>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</si>
  <si>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</si>
  <si>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</si>
  <si>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</si>
  <si>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</si>
  <si>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</si>
  <si>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</si>
  <si>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</si>
  <si>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</si>
  <si>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</si>
  <si>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</si>
  <si>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</si>
  <si>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</si>
  <si>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</si>
  <si>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</si>
  <si>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</si>
  <si>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</si>
  <si>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</si>
  <si>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</si>
  <si>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</si>
  <si>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</si>
  <si>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</si>
  <si>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</si>
  <si>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</si>
  <si>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</si>
  <si>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</si>
  <si>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</si>
  <si>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</si>
  <si>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</si>
  <si>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</si>
  <si>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</si>
  <si>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</si>
  <si>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</si>
  <si>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</si>
  <si>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</si>
  <si>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</si>
  <si>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</si>
  <si>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</si>
  <si>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</si>
  <si>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</si>
  <si>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</si>
  <si>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</si>
  <si>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</si>
  <si>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</si>
  <si>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</si>
  <si>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</si>
  <si>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</si>
  <si>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</si>
  <si>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</si>
  <si>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</si>
  <si>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</si>
  <si>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</si>
  <si>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</si>
  <si>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</si>
  <si>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</si>
  <si>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</si>
  <si>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</si>
  <si>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</si>
  <si>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</si>
  <si>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</si>
  <si>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</si>
  <si>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</si>
  <si>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</si>
  <si>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</si>
  <si>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</si>
  <si>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</si>
  <si>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</si>
  <si>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</si>
  <si>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</si>
  <si>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</si>
  <si>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</si>
  <si>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</si>
  <si>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</si>
  <si>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</si>
  <si>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</si>
  <si>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</si>
  <si>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</si>
  <si>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</si>
  <si>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</si>
  <si>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</si>
  <si>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</si>
  <si>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</si>
  <si>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</si>
  <si>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</si>
  <si>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</si>
  <si>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</si>
  <si>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</si>
  <si>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</si>
  <si>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</si>
  <si>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</si>
  <si>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</si>
  <si>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</si>
  <si>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</si>
  <si>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</si>
  <si>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</si>
  <si>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</si>
  <si>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</si>
  <si>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</si>
  <si>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</si>
  <si>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</si>
  <si>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</si>
  <si>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</si>
  <si>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</si>
  <si>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</si>
  <si>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</si>
  <si>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</si>
  <si>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</si>
  <si>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</si>
  <si>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</si>
  <si>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</si>
  <si>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</si>
  <si>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</si>
  <si>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</si>
  <si>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</si>
  <si>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</si>
  <si>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</si>
  <si>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</si>
  <si>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</si>
  <si>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</si>
  <si>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</si>
  <si>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</si>
  <si>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</si>
  <si>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</si>
  <si>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</si>
  <si>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</si>
  <si>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</si>
  <si>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</si>
  <si>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</si>
  <si>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</si>
  <si>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</si>
  <si>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</si>
  <si>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</si>
  <si>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</si>
  <si>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</si>
  <si>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</si>
  <si>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</si>
  <si>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</si>
  <si>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</si>
  <si>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</si>
  <si>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</si>
  <si>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</si>
  <si>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</si>
  <si>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</si>
  <si>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</si>
  <si>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</si>
  <si>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</si>
  <si>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</si>
  <si>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</si>
  <si>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</si>
  <si>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</si>
  <si>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</si>
  <si>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</si>
  <si>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</si>
  <si>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</si>
  <si>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</si>
  <si>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</si>
  <si>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</si>
  <si>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</si>
  <si>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</si>
  <si>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</si>
  <si>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</si>
  <si>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</si>
  <si>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</si>
  <si>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</si>
  <si>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</si>
  <si>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</si>
  <si>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</si>
  <si>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</si>
  <si>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</si>
  <si>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</si>
  <si>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</si>
  <si>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</si>
  <si>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</si>
  <si>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</si>
  <si>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</si>
  <si>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</si>
  <si>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</si>
  <si>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</si>
  <si>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</si>
  <si>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</si>
  <si>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</si>
  <si>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</si>
  <si>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</si>
  <si>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</si>
  <si>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</si>
  <si>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</si>
  <si>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</si>
  <si>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</si>
  <si>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</si>
  <si>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</si>
  <si>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</si>
  <si>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</si>
  <si>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</si>
  <si>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</si>
  <si>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</si>
  <si>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</si>
  <si>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</si>
  <si>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</si>
  <si>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</si>
  <si>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</si>
  <si>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</si>
  <si>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</si>
  <si>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</si>
  <si>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</si>
  <si>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</si>
  <si>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</si>
  <si>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</si>
  <si>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</si>
  <si>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</si>
  <si>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</si>
  <si>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</si>
  <si>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</si>
  <si>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</si>
  <si>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</si>
  <si>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</si>
  <si>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</si>
  <si>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</si>
  <si>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</si>
  <si>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</si>
  <si>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</si>
  <si>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</si>
  <si>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</si>
  <si>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</si>
  <si>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</si>
  <si>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</si>
  <si>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</si>
  <si>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</si>
  <si>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</si>
  <si>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</si>
  <si>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</si>
  <si>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</si>
  <si>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</si>
  <si>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</si>
  <si>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</si>
  <si>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</si>
  <si>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</si>
  <si>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</si>
  <si>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</si>
  <si>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</si>
  <si>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</si>
  <si>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</si>
  <si>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</si>
  <si>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</si>
  <si>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</si>
  <si>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</si>
  <si>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</si>
  <si>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</si>
  <si>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</si>
  <si>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</si>
  <si>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</si>
  <si>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</si>
  <si>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</si>
  <si>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</si>
  <si>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</si>
  <si>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</si>
  <si>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</si>
  <si>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</si>
  <si>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</si>
  <si>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</si>
  <si>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</si>
  <si>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</si>
  <si>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</si>
  <si>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</si>
  <si>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</si>
  <si>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</si>
  <si>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</si>
  <si>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</si>
  <si>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</si>
  <si>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</si>
  <si>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</si>
  <si>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</si>
  <si>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</si>
  <si>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</si>
  <si>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</si>
  <si>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</si>
  <si>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</si>
  <si>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</si>
  <si>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</si>
  <si>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</si>
  <si>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</si>
  <si>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</si>
  <si>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</si>
  <si>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</si>
  <si>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</si>
  <si>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</si>
  <si>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</si>
  <si>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</si>
  <si>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</si>
  <si>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</si>
  <si>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</si>
  <si>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</si>
  <si>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</si>
  <si>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</si>
  <si>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</si>
  <si>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</si>
  <si>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</si>
  <si>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</si>
  <si>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</si>
  <si>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</si>
  <si>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</si>
  <si>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</si>
  <si>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</si>
  <si>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</si>
  <si>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</si>
  <si>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</si>
  <si>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</si>
  <si>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</si>
  <si>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</si>
  <si>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</si>
  <si>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</si>
  <si>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</si>
  <si>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</si>
  <si>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</si>
  <si>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</si>
  <si>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</si>
  <si>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</si>
  <si>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</si>
  <si>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</si>
  <si>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</si>
  <si>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</si>
  <si>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</si>
  <si>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</si>
  <si>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</si>
  <si>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</si>
  <si>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</si>
  <si>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</si>
  <si>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</si>
  <si>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</si>
  <si>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</si>
  <si>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</si>
  <si>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</si>
  <si>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</si>
  <si>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</si>
  <si>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</si>
  <si>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</si>
  <si>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</si>
  <si>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</si>
  <si>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</si>
  <si>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</si>
  <si>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</si>
  <si>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</si>
  <si>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</si>
  <si>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</si>
  <si>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</si>
  <si>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</si>
  <si>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</si>
  <si>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</si>
  <si>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</si>
  <si>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</si>
  <si>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</si>
  <si>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</si>
  <si>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</si>
  <si>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</si>
  <si>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</si>
  <si>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</si>
  <si>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</si>
  <si>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</si>
  <si>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</si>
  <si>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</si>
  <si>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</si>
  <si>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</si>
  <si>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</si>
  <si>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</si>
  <si>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</si>
  <si>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</si>
  <si>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</si>
  <si>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</si>
  <si>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</si>
  <si>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</si>
  <si>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</si>
  <si>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</si>
  <si>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</si>
  <si>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</si>
  <si>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</si>
  <si>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</si>
  <si>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</si>
  <si>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</si>
  <si>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</si>
  <si>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</si>
  <si>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</si>
  <si>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</si>
  <si>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</si>
  <si>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</si>
  <si>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</si>
  <si>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</si>
  <si>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</si>
  <si>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</si>
  <si>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</si>
  <si>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</si>
  <si>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</si>
  <si>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</si>
  <si>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</si>
  <si>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</si>
  <si>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</si>
  <si>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</si>
  <si>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</si>
  <si>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</si>
  <si>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</si>
  <si>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</si>
  <si>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</si>
  <si>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</si>
  <si>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</si>
  <si>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</si>
  <si>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</si>
  <si>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</si>
  <si>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</si>
  <si>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</si>
  <si>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</si>
  <si>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</si>
  <si>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</si>
  <si>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</si>
  <si>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</si>
  <si>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</si>
  <si>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</si>
  <si>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</si>
  <si>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</si>
  <si>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</si>
  <si>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</si>
  <si>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</si>
  <si>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</si>
  <si>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</si>
  <si>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</si>
  <si>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</si>
  <si>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</si>
  <si>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</si>
  <si>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</si>
  <si>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</si>
  <si>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</si>
  <si>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</si>
  <si>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</si>
  <si>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</si>
  <si>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</si>
  <si>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</si>
  <si>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</si>
  <si>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</si>
  <si>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</si>
  <si>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</si>
  <si>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</si>
  <si>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</si>
  <si>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</si>
  <si>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</si>
  <si>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</si>
  <si>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</si>
  <si>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</si>
  <si>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</si>
  <si>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</si>
  <si>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</si>
  <si>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</si>
  <si>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</si>
  <si>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</si>
  <si>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</si>
  <si>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</si>
  <si>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</si>
  <si>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</si>
  <si>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</si>
  <si>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</si>
  <si>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</si>
  <si>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</si>
  <si>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</si>
  <si>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</si>
  <si>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</si>
  <si>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</si>
  <si>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</si>
  <si>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</si>
  <si>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</si>
  <si>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</si>
  <si>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</si>
  <si>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</si>
  <si>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</si>
  <si>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</si>
  <si>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</si>
  <si>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</si>
  <si>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</si>
  <si>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</si>
  <si>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</si>
  <si>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</si>
  <si>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</si>
  <si>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</si>
  <si>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</si>
  <si>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</si>
  <si>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</si>
  <si>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</si>
  <si>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</si>
  <si>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</si>
  <si>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</si>
  <si>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</si>
  <si>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</si>
  <si>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</si>
  <si>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</si>
  <si>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</si>
  <si>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</si>
  <si>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</si>
  <si>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</si>
  <si>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</si>
  <si>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</si>
  <si>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</si>
  <si>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</si>
  <si>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</si>
  <si>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</si>
  <si>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</si>
  <si>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</si>
  <si>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</si>
  <si>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</si>
  <si>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</si>
  <si>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</si>
  <si>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</si>
  <si>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</si>
  <si>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</si>
  <si>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</si>
  <si>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</si>
  <si>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</si>
  <si>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</si>
  <si>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</si>
  <si>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</si>
  <si>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</si>
  <si>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</si>
  <si>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</si>
  <si>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</si>
  <si>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</si>
  <si>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</si>
  <si>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</si>
  <si>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</si>
  <si>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</si>
  <si>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</si>
  <si>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</si>
  <si>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</si>
  <si>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</si>
  <si>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</si>
  <si>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</si>
  <si>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</si>
  <si>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</si>
  <si>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</si>
  <si>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</si>
  <si>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</si>
  <si>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</si>
  <si>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</si>
  <si>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</si>
  <si>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</si>
  <si>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</si>
  <si>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</si>
  <si>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</si>
  <si>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</si>
  <si>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</si>
  <si>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</si>
  <si>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</si>
  <si>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</si>
  <si>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</si>
  <si>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</si>
  <si>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</si>
  <si>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</si>
  <si>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</si>
  <si>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</si>
  <si>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</si>
  <si>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</si>
  <si>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</si>
  <si>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</si>
  <si>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</si>
  <si>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</si>
  <si>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</si>
  <si>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</si>
  <si>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</si>
  <si>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</si>
  <si>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</si>
  <si>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</si>
  <si>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</si>
  <si>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</si>
  <si>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</si>
  <si>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</si>
  <si>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</si>
  <si>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</si>
  <si>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</si>
  <si>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</si>
  <si>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</si>
  <si>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</si>
  <si>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</si>
  <si>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</si>
  <si>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</si>
  <si>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</si>
  <si>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</si>
  <si>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</si>
  <si>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</si>
  <si>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</si>
  <si>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</si>
  <si>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</si>
  <si>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</si>
  <si>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</si>
  <si>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</si>
  <si>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</si>
  <si>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</si>
  <si>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</si>
  <si>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</si>
  <si>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</si>
  <si>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</si>
  <si>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</si>
  <si>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</si>
  <si>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</si>
  <si>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</si>
  <si>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</si>
  <si>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</si>
  <si>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</si>
  <si>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</si>
  <si>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</si>
  <si>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</si>
  <si>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</si>
  <si>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</si>
  <si>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</si>
  <si>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</si>
  <si>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</si>
  <si>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</si>
  <si>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</si>
  <si>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</si>
  <si>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</si>
  <si>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</si>
  <si>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</si>
  <si>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</si>
  <si>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</si>
  <si>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</si>
  <si>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</si>
  <si>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</si>
  <si>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</si>
  <si>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</si>
  <si>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</si>
  <si>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</si>
  <si>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</si>
  <si>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</si>
  <si>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</si>
  <si>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</si>
  <si>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</si>
  <si>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</si>
  <si>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</si>
  <si>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</si>
  <si>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</si>
  <si>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</si>
  <si>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</si>
  <si>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</si>
  <si>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</si>
  <si>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</si>
  <si>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</si>
  <si>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</si>
  <si>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</si>
  <si>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</si>
  <si>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</si>
  <si>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</si>
  <si>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</si>
  <si>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</si>
  <si>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</si>
  <si>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</si>
  <si>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</si>
  <si>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</si>
  <si>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</si>
  <si>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</si>
  <si>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</si>
  <si>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</si>
  <si>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</si>
  <si>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</si>
  <si>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</si>
  <si>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</si>
  <si>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</si>
  <si>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</si>
  <si>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</si>
  <si>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</si>
  <si>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</si>
  <si>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</si>
  <si>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</si>
  <si>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</si>
  <si>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</si>
  <si>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</si>
  <si>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</si>
  <si>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</si>
  <si>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</si>
  <si>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</si>
  <si>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</si>
  <si>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</si>
  <si>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</si>
  <si>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</si>
  <si>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</si>
  <si>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</si>
  <si>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</si>
  <si>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</si>
  <si>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</si>
  <si>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</si>
  <si>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</si>
  <si>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</si>
  <si>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</si>
  <si>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</si>
  <si>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</si>
  <si>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</si>
  <si>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</si>
  <si>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</si>
  <si>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</si>
  <si>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</si>
  <si>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</si>
  <si>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</si>
  <si>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</si>
  <si>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</si>
  <si>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</si>
  <si>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</si>
  <si>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</si>
  <si>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</si>
  <si>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</si>
  <si>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</si>
  <si>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</si>
  <si>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</si>
  <si>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</si>
  <si>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</si>
  <si>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</si>
  <si>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</si>
  <si>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</si>
  <si>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</si>
  <si>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</si>
  <si>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</si>
  <si>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</si>
  <si>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</si>
  <si>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</si>
  <si>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</si>
  <si>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</si>
  <si>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</si>
  <si>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</si>
  <si>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</si>
  <si>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</si>
  <si>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</si>
  <si>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</si>
  <si>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</si>
  <si>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</si>
  <si>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</si>
  <si>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</si>
  <si>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</si>
  <si>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</si>
  <si>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</si>
  <si>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</si>
  <si>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</si>
  <si>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</si>
  <si>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</si>
  <si>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</si>
  <si>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</si>
  <si>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</si>
  <si>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</si>
  <si>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</si>
  <si>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</si>
  <si>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</si>
  <si>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</si>
  <si>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</si>
  <si>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</si>
  <si>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</si>
  <si>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</si>
  <si>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</si>
  <si>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</si>
  <si>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</si>
  <si>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</si>
  <si>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</si>
  <si>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</si>
  <si>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</si>
  <si>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</si>
  <si>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</si>
  <si>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</si>
  <si>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</si>
  <si>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</si>
  <si>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</si>
  <si>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</si>
  <si>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</si>
  <si>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</si>
  <si>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</si>
  <si>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</si>
  <si>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</si>
  <si>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</si>
  <si>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</si>
  <si>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</si>
  <si>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</si>
  <si>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</si>
  <si>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</si>
  <si>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</si>
  <si>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</si>
  <si>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</si>
  <si>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</si>
  <si>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</si>
  <si>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</si>
  <si>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</si>
  <si>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</si>
  <si>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</si>
  <si>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</si>
  <si>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</si>
  <si>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</si>
  <si>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</si>
  <si>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</si>
  <si>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</si>
  <si>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</si>
  <si>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</si>
  <si>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</si>
  <si>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</si>
  <si>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</si>
  <si>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</si>
  <si>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</si>
  <si>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</si>
  <si>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</si>
  <si>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</si>
  <si>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</si>
  <si>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</si>
  <si>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</si>
  <si>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</si>
  <si>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</si>
  <si>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</si>
  <si>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</si>
  <si>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</si>
  <si>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</si>
  <si>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</si>
  <si>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</si>
  <si>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</si>
  <si>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</si>
  <si>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</si>
  <si>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</si>
  <si>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</si>
  <si>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</si>
  <si>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</si>
  <si>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</si>
  <si>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</si>
  <si>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</si>
  <si>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</si>
  <si>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</si>
  <si>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</si>
  <si>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</si>
  <si>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</si>
  <si>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</si>
  <si>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</si>
  <si>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</si>
  <si>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</si>
  <si>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</si>
  <si>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</si>
  <si>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</si>
  <si>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</si>
  <si>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</si>
  <si>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</si>
  <si>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</si>
  <si>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</si>
  <si>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</si>
  <si>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</si>
  <si>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</si>
  <si>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</si>
  <si>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</si>
  <si>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</si>
  <si>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</si>
  <si>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</si>
  <si>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</si>
  <si>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</si>
  <si>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</si>
  <si>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</si>
  <si>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</si>
  <si>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</si>
  <si>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</si>
  <si>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</si>
  <si>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</si>
  <si>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</si>
  <si>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</si>
  <si>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</si>
  <si>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</si>
  <si>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</si>
  <si>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</si>
  <si>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</si>
  <si>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</si>
  <si>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</si>
  <si>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</si>
  <si>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</si>
  <si>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</si>
  <si>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</si>
  <si>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</si>
  <si>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</si>
  <si>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</si>
  <si>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</si>
  <si>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</si>
  <si>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</si>
  <si>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</si>
  <si>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</si>
  <si>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</si>
  <si>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</si>
  <si>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</si>
  <si>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</si>
  <si>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</si>
  <si>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</si>
  <si>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</si>
  <si>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</si>
  <si>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</si>
  <si>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</si>
  <si>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</si>
  <si>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</si>
  <si>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</si>
  <si>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</si>
  <si>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</si>
  <si>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</si>
  <si>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</si>
  <si>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</si>
  <si>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</si>
  <si>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</si>
  <si>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</si>
  <si>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</si>
  <si>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</si>
  <si>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</si>
  <si>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</si>
  <si>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</si>
  <si>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</si>
  <si>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</si>
  <si>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</si>
  <si>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</si>
  <si>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</si>
  <si>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</si>
  <si>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</si>
  <si>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</si>
  <si>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</si>
  <si>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</si>
  <si>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</si>
  <si>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</si>
  <si>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</si>
  <si>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</si>
  <si>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</si>
  <si>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</si>
  <si>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</si>
  <si>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</si>
  <si>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</si>
  <si>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</si>
  <si>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</si>
  <si>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</si>
  <si>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</si>
  <si>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</si>
  <si>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</si>
  <si>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</si>
  <si>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</si>
  <si>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</si>
  <si>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</si>
  <si>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</si>
  <si>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</si>
  <si>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</si>
  <si>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</si>
  <si>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</si>
  <si>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</si>
  <si>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</si>
  <si>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</si>
  <si>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</si>
  <si>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</si>
  <si>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</si>
  <si>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</si>
  <si>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</si>
  <si>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</si>
  <si>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</si>
  <si>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</si>
  <si>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</si>
  <si>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</si>
  <si>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</si>
  <si>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</si>
  <si>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</si>
  <si>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</si>
  <si>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</si>
  <si>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</si>
  <si>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</si>
  <si>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</si>
  <si>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</si>
  <si>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</si>
  <si>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</si>
  <si>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</si>
  <si>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</si>
  <si>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</si>
  <si>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</si>
  <si>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</si>
  <si>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</si>
  <si>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</si>
  <si>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</si>
  <si>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</si>
  <si>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</si>
  <si>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</si>
  <si>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</si>
  <si>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</si>
  <si>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</si>
  <si>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</si>
  <si>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</si>
  <si>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</si>
  <si>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</si>
  <si>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</si>
  <si>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</si>
  <si>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</si>
  <si>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</si>
  <si>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</si>
  <si>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</si>
  <si>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</si>
  <si>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</si>
  <si>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</si>
  <si>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</si>
  <si>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</si>
  <si>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</si>
  <si>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</si>
  <si>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</si>
  <si>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</si>
  <si>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</si>
  <si>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</si>
  <si>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</si>
  <si>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</si>
  <si>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</si>
  <si>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</si>
  <si>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</si>
  <si>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</si>
  <si>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</si>
  <si>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</si>
  <si>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</si>
  <si>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</si>
  <si>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</si>
  <si>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</si>
  <si>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</si>
  <si>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</si>
  <si>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</si>
  <si>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</si>
  <si>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</si>
  <si>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</si>
  <si>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</si>
  <si>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</si>
  <si>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</si>
  <si>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</si>
  <si>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</si>
  <si>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</si>
  <si>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</si>
  <si>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</si>
  <si>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</si>
  <si>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</si>
  <si>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</si>
  <si>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</si>
  <si>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</si>
  <si>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</si>
  <si>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</si>
  <si>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</si>
  <si>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</si>
  <si>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</si>
  <si>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</si>
  <si>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</si>
  <si>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</si>
  <si>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</si>
  <si>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</si>
  <si>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</si>
  <si>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</si>
  <si>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</si>
  <si>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</si>
  <si>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</si>
  <si>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</si>
  <si>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</si>
  <si>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</si>
  <si>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</si>
  <si>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</si>
  <si>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</si>
  <si>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</si>
  <si>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</si>
  <si>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</si>
  <si>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</si>
  <si>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</si>
  <si>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</si>
  <si>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</si>
  <si>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</si>
  <si>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</si>
  <si>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</si>
  <si>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</si>
  <si>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</si>
  <si>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</si>
  <si>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</si>
  <si>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</si>
  <si>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</si>
  <si>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</si>
  <si>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</si>
  <si>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</si>
  <si>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</si>
  <si>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</si>
  <si>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</si>
  <si>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</si>
  <si>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</si>
  <si>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</si>
  <si>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</si>
  <si>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</si>
  <si>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</si>
  <si>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</si>
  <si>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</si>
  <si>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</si>
  <si>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</si>
  <si>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</si>
  <si>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</si>
  <si>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</si>
  <si>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</si>
  <si>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</si>
  <si>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</si>
  <si>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</si>
  <si>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</si>
  <si>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</si>
  <si>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</si>
  <si>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</si>
  <si>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</si>
  <si>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</si>
  <si>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</si>
  <si>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</si>
  <si>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</si>
  <si>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</si>
  <si>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</si>
  <si>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</si>
  <si>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</si>
  <si>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</si>
  <si>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</si>
  <si>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</si>
  <si>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</si>
  <si>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</si>
  <si>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</si>
  <si>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</si>
  <si>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</si>
  <si>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</si>
  <si>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</si>
  <si>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</si>
  <si>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</si>
  <si>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</si>
  <si>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</si>
  <si>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</si>
  <si>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</si>
  <si>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</si>
  <si>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</si>
  <si>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</si>
  <si>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</si>
  <si>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</si>
  <si>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</si>
  <si>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</si>
  <si>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</si>
  <si>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</si>
  <si>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</si>
  <si>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</si>
  <si>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</si>
  <si>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</si>
  <si>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</si>
  <si>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</si>
  <si>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</si>
  <si>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</si>
  <si>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</si>
  <si>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</si>
  <si>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</si>
  <si>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</si>
  <si>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</si>
  <si>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</si>
  <si>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</si>
  <si>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</si>
  <si>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</si>
  <si>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</si>
  <si>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</si>
  <si>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</si>
  <si>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</si>
  <si>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</si>
  <si>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</si>
  <si>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</si>
  <si>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</si>
  <si>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</si>
  <si>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</si>
  <si>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</si>
  <si>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</si>
  <si>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</si>
  <si>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</si>
  <si>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</si>
  <si>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</si>
  <si>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</si>
  <si>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</si>
  <si>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</si>
  <si>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</si>
  <si>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</si>
  <si>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</si>
  <si>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</si>
  <si>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</si>
  <si>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</si>
  <si>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</si>
  <si>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</si>
  <si>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</si>
  <si>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</si>
  <si>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</si>
  <si>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</si>
  <si>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</si>
  <si>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</si>
  <si>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</si>
  <si>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</si>
  <si>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</si>
  <si>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</si>
  <si>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</si>
  <si>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</si>
  <si>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</si>
  <si>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</si>
  <si>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</si>
  <si>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</si>
  <si>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</si>
  <si>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</si>
  <si>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</si>
  <si>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</si>
  <si>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</si>
  <si>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</si>
  <si>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</si>
  <si>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</si>
  <si>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</si>
  <si>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</si>
  <si>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</si>
  <si>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</si>
  <si>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</si>
  <si>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</si>
  <si>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</si>
  <si>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</si>
  <si>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</si>
  <si>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</si>
  <si>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</si>
  <si>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</si>
  <si>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</si>
  <si>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</si>
  <si>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</si>
  <si>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</si>
  <si>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</si>
  <si>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</si>
  <si>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</si>
  <si>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</si>
  <si>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</si>
  <si>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</si>
  <si>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</si>
  <si>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</si>
  <si>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</si>
  <si>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</si>
  <si>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</si>
  <si>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</si>
  <si>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</si>
  <si>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</si>
  <si>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</si>
  <si>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</si>
  <si>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</si>
  <si>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</si>
  <si>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</si>
  <si>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</si>
  <si>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</si>
  <si>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</si>
  <si>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</si>
  <si>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</si>
  <si>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</si>
  <si>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</si>
  <si>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</si>
  <si>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</si>
  <si>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</si>
  <si>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</si>
  <si>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</si>
  <si>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</si>
  <si>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</si>
  <si>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</si>
  <si>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</si>
  <si>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</si>
  <si>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</si>
  <si>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</si>
  <si>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</si>
  <si>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</si>
  <si>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</si>
  <si>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</si>
  <si>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</si>
  <si>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</si>
  <si>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</si>
  <si>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</si>
  <si>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</si>
  <si>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</si>
  <si>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</si>
  <si>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</si>
  <si>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</si>
  <si>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</si>
  <si>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</si>
  <si>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</si>
  <si>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</si>
  <si>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</si>
  <si>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</si>
  <si>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</si>
  <si>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</si>
  <si>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</si>
  <si>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</si>
  <si>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</si>
  <si>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</si>
  <si>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</si>
  <si>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</si>
  <si>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</si>
  <si>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</si>
  <si>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</si>
  <si>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</si>
  <si>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</si>
  <si>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</si>
  <si>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</si>
  <si>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</si>
  <si>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</si>
  <si>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</si>
  <si>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</si>
  <si>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</si>
  <si>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</si>
  <si>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</si>
  <si>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</si>
  <si>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</si>
  <si>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</si>
  <si>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</si>
  <si>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</si>
  <si>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</si>
  <si>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</si>
  <si>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</si>
  <si>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</si>
  <si>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</si>
  <si>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</si>
  <si>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</si>
  <si>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</si>
  <si>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</si>
  <si>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</si>
  <si>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</si>
  <si>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</si>
  <si>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</si>
  <si>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</si>
  <si>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</si>
  <si>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</si>
  <si>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</si>
  <si>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</si>
  <si>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</si>
  <si>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</si>
  <si>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</si>
  <si>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</si>
  <si>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</si>
  <si>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</si>
  <si>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</si>
  <si>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</si>
  <si>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</si>
  <si>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</si>
  <si>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</si>
  <si>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</si>
  <si>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</si>
  <si>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</si>
  <si>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</si>
  <si>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</si>
  <si>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</si>
  <si>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</si>
  <si>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</si>
  <si>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</si>
  <si>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</si>
  <si>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</si>
  <si>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</si>
  <si>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</si>
  <si>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</si>
  <si>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</si>
  <si>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</si>
  <si>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</si>
  <si>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</si>
  <si>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</si>
  <si>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</si>
  <si>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</si>
  <si>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</si>
  <si>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</si>
  <si>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</si>
  <si>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</si>
  <si>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</si>
  <si>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</si>
  <si>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</si>
  <si>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</si>
  <si>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</si>
  <si>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</si>
  <si>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</si>
  <si>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</si>
  <si>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</si>
  <si>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</si>
  <si>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</si>
  <si>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</si>
  <si>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</si>
  <si>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</si>
  <si>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</si>
  <si>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</si>
  <si>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</si>
  <si>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</si>
  <si>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</si>
  <si>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</si>
  <si>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</si>
  <si>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</si>
  <si>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</si>
  <si>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</si>
  <si>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</si>
  <si>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</si>
  <si>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</si>
  <si>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</si>
  <si>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</si>
  <si>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</si>
  <si>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</si>
  <si>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</si>
  <si>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</si>
  <si>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</si>
  <si>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</si>
  <si>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</si>
  <si>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</si>
  <si>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</si>
  <si>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</si>
  <si>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</si>
  <si>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</si>
  <si>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</si>
  <si>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</si>
  <si>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</si>
  <si>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</si>
  <si>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</si>
  <si>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</si>
  <si>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</si>
  <si>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</si>
  <si>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</si>
  <si>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</si>
  <si>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</si>
  <si>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</si>
  <si>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</si>
  <si>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</si>
  <si>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</si>
  <si>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</si>
  <si>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</si>
  <si>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</si>
  <si>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</si>
  <si>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</si>
  <si>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</si>
  <si>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</si>
  <si>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</si>
  <si>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</si>
  <si>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</si>
  <si>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</si>
  <si>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</si>
  <si>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</si>
  <si>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</si>
  <si>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</si>
  <si>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</si>
  <si>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</si>
  <si>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</si>
  <si>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</si>
  <si>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</si>
  <si>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</si>
  <si>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</si>
  <si>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</si>
  <si>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</si>
  <si>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</si>
  <si>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</si>
  <si>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</si>
  <si>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</si>
  <si>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</si>
  <si>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</si>
  <si>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</si>
  <si>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</si>
  <si>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</si>
  <si>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</si>
  <si>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</si>
  <si>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</si>
  <si>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</si>
  <si>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</si>
  <si>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</si>
  <si>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</si>
  <si>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</si>
  <si>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</si>
  <si>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</si>
  <si>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</si>
  <si>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</si>
  <si>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</si>
  <si>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</si>
  <si>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</si>
  <si>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</si>
  <si>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</si>
  <si>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</si>
  <si>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</si>
  <si>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</si>
  <si>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</si>
  <si>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</si>
  <si>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</si>
  <si>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</si>
  <si>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</si>
  <si>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</si>
  <si>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</si>
  <si>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</si>
  <si>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</si>
  <si>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</si>
  <si>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</si>
  <si>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</si>
  <si>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</si>
  <si>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</si>
  <si>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</si>
  <si>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</si>
  <si>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</si>
  <si>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</si>
  <si>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</si>
  <si>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</si>
  <si>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</si>
  <si>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</si>
  <si>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</si>
  <si>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</si>
  <si>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</si>
  <si>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</si>
  <si>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</si>
  <si>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</si>
  <si>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</si>
  <si>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</si>
  <si>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</si>
  <si>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</si>
  <si>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</si>
  <si>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</si>
  <si>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</si>
  <si>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</si>
  <si>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</si>
  <si>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</si>
  <si>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</si>
  <si>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</si>
  <si>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</si>
  <si>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</si>
  <si>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</si>
  <si>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</si>
  <si>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</si>
  <si>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</si>
  <si>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</si>
  <si>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</si>
  <si>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</si>
  <si>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</si>
  <si>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</si>
  <si>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</si>
  <si>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</si>
  <si>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</si>
  <si>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</si>
  <si>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</si>
  <si>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</si>
  <si>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</si>
  <si>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</si>
  <si>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</si>
  <si>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</si>
  <si>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</si>
  <si>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</si>
  <si>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</si>
  <si>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</si>
  <si>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</si>
  <si>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</si>
  <si>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</si>
  <si>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</si>
  <si>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</si>
  <si>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</si>
  <si>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</si>
  <si>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</si>
  <si>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</si>
  <si>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</si>
  <si>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</si>
  <si>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</si>
  <si>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</si>
  <si>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</si>
  <si>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</si>
  <si>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</si>
  <si>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</si>
  <si>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</si>
  <si>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</si>
  <si>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</si>
  <si>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</si>
  <si>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</si>
  <si>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</si>
  <si>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</si>
  <si>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</si>
  <si>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</si>
  <si>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</si>
  <si>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</si>
  <si>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</si>
  <si>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</si>
  <si>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</si>
  <si>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</si>
  <si>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</si>
  <si>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</si>
  <si>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</si>
  <si>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</si>
  <si>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</si>
  <si>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</si>
  <si>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</si>
  <si>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</si>
  <si>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</si>
  <si>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</si>
  <si>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</si>
  <si>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</si>
  <si>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</si>
  <si>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</si>
  <si>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</si>
  <si>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</si>
  <si>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</si>
  <si>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</si>
  <si>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</si>
  <si>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</si>
  <si>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</si>
  <si>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</si>
  <si>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</si>
  <si>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</si>
  <si>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</si>
  <si>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</si>
  <si>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</si>
  <si>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</si>
  <si>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</si>
  <si>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</si>
  <si>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</si>
  <si>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</si>
  <si>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</si>
  <si>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</si>
  <si>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</si>
  <si>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</si>
  <si>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</si>
  <si>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</si>
  <si>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</si>
  <si>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</si>
  <si>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</si>
  <si>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</si>
  <si>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</si>
  <si>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</si>
  <si>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</si>
  <si>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</si>
  <si>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</si>
  <si>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</si>
  <si>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</si>
  <si>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</si>
  <si>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</si>
  <si>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</si>
  <si>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</si>
  <si>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</si>
  <si>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</si>
  <si>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</si>
  <si>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</si>
  <si>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</si>
  <si>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</si>
  <si>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</si>
  <si>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</si>
  <si>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</si>
  <si>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</si>
  <si>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</si>
  <si>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</si>
  <si>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</si>
  <si>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</si>
  <si>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</si>
  <si>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</si>
  <si>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</si>
  <si>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</si>
  <si>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</si>
  <si>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</si>
  <si>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</si>
  <si>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</si>
  <si>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</si>
  <si>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</si>
  <si>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</si>
  <si>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</si>
  <si>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</si>
  <si>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</si>
  <si>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</si>
  <si>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</si>
  <si>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</si>
  <si>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</si>
  <si>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</si>
  <si>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</si>
  <si>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</si>
  <si>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</si>
  <si>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</si>
  <si>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</si>
  <si>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</si>
  <si>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</si>
  <si>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</si>
  <si>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</si>
  <si>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</si>
  <si>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</si>
  <si>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</si>
  <si>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</si>
  <si>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</si>
  <si>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</si>
  <si>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</si>
  <si>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</si>
  <si>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</si>
  <si>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</si>
  <si>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</si>
  <si>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</si>
  <si>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</si>
  <si>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</si>
  <si>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</si>
  <si>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</si>
  <si>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</si>
  <si>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</si>
  <si>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</si>
  <si>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</si>
  <si>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</si>
  <si>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</si>
  <si>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</si>
  <si>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</si>
  <si>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</si>
  <si>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</si>
  <si>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</si>
  <si>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</si>
  <si>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</si>
  <si>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</si>
  <si>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</si>
  <si>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</si>
  <si>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</si>
  <si>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</si>
  <si>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</si>
  <si>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</si>
  <si>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</si>
  <si>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</si>
  <si>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</si>
  <si>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</si>
  <si>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</si>
  <si>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</si>
  <si>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</si>
  <si>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</si>
  <si>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</si>
  <si>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</si>
  <si>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</si>
  <si>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</si>
  <si>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</si>
  <si>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</si>
  <si>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</si>
  <si>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</si>
  <si>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</si>
  <si>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</si>
  <si>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</si>
  <si>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</si>
  <si>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</si>
  <si>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</si>
  <si>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</si>
  <si>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</si>
  <si>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</si>
  <si>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</si>
  <si>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</si>
  <si>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</si>
  <si>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</si>
  <si>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</si>
  <si>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</si>
  <si>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</si>
  <si>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</si>
  <si>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</si>
  <si>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</si>
  <si>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</si>
  <si>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</si>
  <si>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</si>
  <si>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</si>
  <si>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</si>
  <si>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</si>
  <si>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</si>
  <si>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</si>
  <si>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</si>
  <si>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</si>
  <si>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</si>
  <si>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</si>
  <si>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</si>
  <si>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</si>
  <si>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</si>
  <si>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</si>
  <si>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</si>
  <si>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</si>
  <si>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</si>
  <si>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</si>
  <si>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</si>
  <si>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</si>
  <si>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</si>
  <si>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</si>
  <si>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</si>
  <si>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</si>
  <si>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</si>
  <si>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</si>
  <si>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</si>
  <si>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</si>
  <si>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</si>
  <si>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</si>
  <si>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</si>
  <si>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</si>
  <si>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</si>
  <si>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</si>
  <si>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</si>
  <si>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</si>
  <si>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</si>
  <si>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</si>
  <si>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</si>
  <si>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</si>
  <si>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</si>
  <si>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</si>
  <si>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</si>
  <si>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</si>
  <si>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</si>
  <si>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</si>
  <si>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</si>
  <si>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</si>
  <si>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</si>
  <si>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</si>
  <si>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</si>
  <si>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</si>
  <si>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</si>
  <si>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</si>
  <si>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</si>
  <si>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</si>
  <si>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</si>
  <si>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</si>
  <si>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</si>
  <si>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</si>
  <si>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</si>
  <si>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</si>
  <si>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</si>
  <si>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</si>
  <si>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</si>
  <si>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</si>
  <si>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</si>
  <si>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</si>
  <si>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</si>
  <si>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</si>
  <si>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</si>
  <si>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</si>
  <si>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</si>
  <si>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</si>
  <si>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</si>
  <si>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</si>
  <si>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</si>
  <si>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</si>
  <si>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</si>
  <si>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</si>
  <si>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</si>
  <si>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</si>
  <si>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</si>
  <si>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</si>
  <si>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</si>
  <si>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</si>
  <si>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</si>
  <si>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</si>
  <si>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</si>
  <si>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</si>
  <si>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</si>
  <si>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</si>
  <si>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</si>
  <si>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</si>
  <si>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</si>
  <si>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</si>
  <si>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</si>
  <si>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</si>
  <si>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</si>
  <si>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</si>
  <si>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</si>
  <si>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</si>
  <si>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</si>
  <si>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</si>
  <si>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</si>
  <si>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</si>
  <si>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</si>
  <si>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</si>
  <si>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</si>
  <si>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</si>
  <si>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</si>
  <si>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</si>
  <si>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</si>
  <si>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</si>
  <si>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</si>
  <si>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</si>
  <si>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</si>
  <si>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</si>
  <si>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</si>
  <si>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</si>
  <si>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</si>
  <si>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</si>
  <si>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</si>
  <si>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</si>
  <si>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</si>
  <si>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</si>
  <si>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</si>
  <si>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</si>
  <si>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</si>
  <si>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</si>
  <si>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</si>
  <si>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</si>
  <si>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</si>
  <si>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</si>
  <si>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</si>
  <si>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</si>
  <si>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</si>
  <si>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</si>
  <si>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</si>
  <si>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</si>
  <si>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</si>
  <si>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</si>
  <si>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</si>
  <si>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</si>
  <si>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</si>
  <si>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</si>
  <si>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</si>
  <si>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</si>
  <si>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</si>
  <si>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</si>
  <si>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</si>
  <si>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</si>
  <si>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</si>
  <si>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</si>
  <si>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</si>
  <si>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</si>
  <si>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</si>
  <si>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</si>
  <si>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</si>
  <si>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</si>
  <si>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</si>
  <si>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</si>
  <si>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</si>
  <si>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</si>
  <si>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</si>
  <si>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</si>
  <si>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</si>
  <si>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</si>
  <si>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</si>
  <si>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</si>
  <si>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</si>
  <si>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</si>
  <si>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</si>
  <si>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</si>
  <si>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</si>
  <si>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</si>
  <si>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</si>
  <si>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</si>
  <si>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</si>
  <si>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</si>
  <si>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</si>
  <si>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</si>
  <si>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</si>
  <si>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</si>
  <si>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</si>
  <si>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</si>
  <si>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</si>
  <si>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</si>
  <si>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</si>
  <si>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</si>
  <si>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</si>
  <si>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</si>
  <si>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</si>
  <si>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</si>
  <si>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</si>
  <si>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</si>
  <si>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</si>
  <si>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</si>
  <si>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</si>
  <si>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</si>
  <si>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</si>
  <si>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</si>
  <si>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</si>
  <si>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</si>
  <si>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</si>
  <si>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</si>
  <si>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</si>
  <si>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</si>
  <si>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</si>
  <si>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</si>
  <si>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</si>
  <si>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</si>
  <si>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</si>
  <si>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</si>
  <si>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</si>
  <si>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</si>
  <si>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</si>
  <si>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</si>
  <si>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</si>
  <si>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</si>
  <si>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</si>
  <si>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</si>
  <si>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</si>
  <si>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</si>
  <si>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</si>
  <si>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</si>
  <si>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</si>
  <si>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</si>
  <si>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</si>
  <si>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</si>
  <si>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</si>
  <si>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</si>
  <si>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</si>
  <si>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</si>
  <si>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</si>
  <si>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</si>
  <si>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</si>
  <si>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</si>
  <si>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</si>
  <si>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</si>
  <si>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</si>
  <si>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</si>
  <si>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</si>
  <si>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</si>
  <si>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</si>
  <si>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</si>
  <si>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</si>
  <si>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</si>
  <si>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</si>
  <si>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</si>
  <si>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</si>
  <si>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</si>
  <si>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</si>
  <si>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</si>
  <si>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</si>
  <si>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</si>
  <si>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</si>
  <si>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</si>
  <si>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</si>
  <si>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</si>
  <si>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</si>
  <si>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</si>
  <si>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</si>
  <si>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</si>
  <si>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</si>
  <si>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</si>
  <si>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</si>
  <si>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</si>
  <si>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</si>
  <si>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</si>
  <si>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</si>
  <si>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</si>
  <si>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</si>
  <si>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</si>
  <si>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</si>
  <si>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</si>
  <si>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</si>
  <si>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</si>
  <si>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</si>
  <si>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</si>
  <si>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</si>
  <si>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</si>
  <si>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</si>
  <si>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</si>
  <si>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</si>
  <si>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</si>
  <si>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</si>
  <si>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</si>
  <si>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</si>
  <si>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</si>
  <si>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</si>
  <si>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</si>
  <si>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</si>
  <si>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</si>
  <si>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</si>
  <si>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</si>
  <si>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</si>
  <si>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</si>
  <si>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</si>
  <si>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</si>
  <si>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</si>
  <si>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</si>
  <si>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</si>
  <si>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</si>
  <si>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</si>
  <si>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</si>
  <si>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</si>
  <si>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</si>
  <si>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</si>
  <si>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</si>
  <si>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</si>
  <si>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</si>
  <si>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</si>
  <si>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</si>
  <si>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</si>
  <si>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</si>
  <si>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</si>
  <si>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</si>
  <si>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</si>
  <si>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</si>
  <si>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</si>
  <si>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</si>
  <si>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</si>
  <si>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</si>
  <si>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</si>
  <si>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</si>
  <si>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</si>
  <si>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</si>
  <si>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</si>
  <si>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</si>
  <si>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</si>
  <si>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</si>
  <si>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</si>
  <si>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</si>
  <si>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</si>
  <si>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</si>
  <si>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</si>
  <si>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</si>
  <si>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</si>
  <si>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</si>
  <si>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</si>
  <si>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</si>
  <si>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</si>
  <si>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</si>
  <si>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</si>
  <si>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</si>
  <si>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</si>
  <si>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</si>
  <si>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</si>
  <si>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</si>
  <si>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</si>
  <si>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</si>
  <si>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</si>
  <si>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</si>
  <si>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</si>
  <si>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</si>
  <si>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</si>
  <si>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</si>
  <si>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</si>
  <si>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</si>
  <si>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</si>
  <si>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</si>
  <si>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</si>
  <si>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</si>
  <si>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</si>
  <si>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</si>
  <si>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</si>
  <si>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</si>
  <si>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</si>
  <si>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</si>
  <si>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</si>
  <si>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</si>
  <si>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</si>
  <si>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</si>
  <si>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</si>
  <si>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</si>
  <si>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</si>
  <si>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</si>
  <si>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</si>
  <si>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</si>
  <si>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</si>
  <si>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</si>
  <si>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</si>
  <si>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</si>
  <si>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</si>
  <si>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</si>
  <si>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</si>
  <si>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</si>
  <si>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</si>
  <si>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</si>
  <si>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</si>
  <si>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</si>
  <si>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</si>
  <si>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</si>
  <si>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</si>
  <si>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</si>
  <si>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</si>
  <si>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</si>
  <si>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</si>
  <si>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</si>
  <si>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</si>
  <si>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</si>
  <si>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</si>
  <si>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</si>
  <si>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</si>
  <si>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</si>
  <si>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</si>
  <si>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</si>
  <si>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</si>
  <si>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</si>
  <si>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</si>
  <si>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</si>
  <si>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</si>
  <si>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</si>
  <si>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</si>
  <si>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</si>
  <si>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</si>
  <si>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</si>
  <si>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</si>
  <si>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</si>
  <si>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</si>
  <si>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</si>
  <si>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</si>
  <si>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</si>
  <si>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</si>
  <si>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</si>
  <si>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</si>
  <si>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</si>
  <si>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</si>
  <si>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</si>
  <si>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</si>
  <si>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</si>
  <si>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</si>
  <si>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</si>
  <si>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</si>
  <si>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</si>
  <si>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</si>
  <si>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</si>
  <si>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</si>
  <si>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</si>
  <si>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</si>
  <si>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</si>
  <si>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</si>
  <si>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</si>
  <si>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</si>
  <si>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</si>
  <si>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</si>
  <si>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</si>
  <si>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</si>
  <si>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</si>
  <si>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</si>
  <si>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</si>
  <si>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</si>
  <si>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</si>
  <si>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</si>
  <si>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</si>
  <si>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</si>
  <si>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</si>
  <si>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</si>
  <si>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</si>
  <si>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</si>
  <si>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</si>
  <si>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</si>
  <si>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</si>
  <si>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</si>
  <si>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</si>
  <si>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</si>
  <si>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</si>
  <si>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</si>
  <si>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</si>
  <si>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</si>
  <si>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</si>
  <si>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</si>
  <si>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</si>
  <si>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</si>
  <si>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</si>
  <si>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</si>
  <si>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</si>
  <si>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</si>
  <si>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</si>
  <si>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</si>
  <si>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</si>
  <si>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</si>
  <si>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</si>
  <si>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</si>
  <si>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</si>
  <si>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</si>
  <si>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</si>
  <si>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</si>
  <si>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</si>
  <si>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</si>
  <si>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</si>
  <si>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</si>
  <si>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</si>
  <si>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</si>
  <si>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</si>
  <si>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</si>
  <si>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</si>
  <si>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</si>
  <si>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</si>
  <si>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</si>
  <si>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</si>
  <si>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</si>
  <si>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</si>
  <si>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</si>
  <si>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</si>
  <si>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</si>
  <si>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</si>
  <si>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</si>
  <si>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</si>
  <si>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</si>
  <si>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</si>
  <si>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</si>
  <si>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</si>
  <si>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</si>
  <si>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</si>
  <si>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</si>
  <si>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</si>
  <si>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</si>
  <si>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</si>
  <si>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</si>
  <si>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</si>
  <si>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</si>
  <si>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</si>
  <si>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</si>
  <si>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</si>
  <si>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</si>
  <si>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</si>
  <si>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</si>
  <si>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</si>
  <si>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</si>
  <si>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</si>
  <si>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</si>
  <si>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</si>
  <si>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</si>
  <si>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</si>
  <si>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</si>
  <si>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</si>
  <si>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</si>
  <si>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</si>
  <si>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</si>
  <si>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</si>
  <si>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</si>
  <si>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</si>
  <si>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</si>
  <si>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</si>
  <si>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</si>
  <si>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</si>
  <si>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</si>
  <si>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</si>
  <si>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</si>
  <si>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</si>
  <si>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</si>
  <si>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</si>
  <si>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</si>
  <si>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</si>
  <si>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</si>
  <si>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</si>
  <si>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</si>
  <si>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</si>
  <si>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</si>
  <si>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</si>
  <si>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</si>
  <si>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</si>
  <si>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</si>
  <si>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</si>
  <si>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</si>
  <si>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</si>
  <si>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</si>
  <si>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</si>
  <si>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</si>
  <si>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</si>
  <si>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</si>
  <si>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</si>
  <si>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</si>
  <si>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</si>
  <si>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</si>
  <si>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</si>
  <si>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</si>
  <si>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</si>
  <si>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</si>
  <si>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</si>
  <si>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</si>
  <si>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</si>
  <si>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</si>
  <si>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</si>
  <si>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</si>
  <si>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</si>
  <si>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</si>
  <si>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</si>
  <si>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</si>
  <si>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</si>
  <si>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</si>
  <si>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</si>
  <si>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</si>
  <si>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</si>
  <si>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</si>
  <si>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</si>
  <si>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</si>
  <si>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</si>
  <si>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</si>
  <si>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</si>
  <si>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</si>
  <si>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</si>
  <si>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</si>
  <si>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</si>
  <si>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</si>
  <si>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</si>
  <si>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</si>
  <si>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</si>
  <si>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</si>
  <si>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</si>
  <si>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</si>
  <si>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</si>
  <si>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</si>
  <si>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</si>
  <si>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</si>
  <si>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</si>
  <si>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</si>
  <si>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</si>
  <si>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</si>
  <si>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</si>
  <si>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</si>
  <si>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</si>
  <si>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</si>
  <si>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</si>
  <si>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</si>
  <si>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</si>
  <si>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</si>
  <si>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</si>
  <si>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</si>
  <si>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</si>
  <si>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</si>
  <si>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</si>
  <si>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</si>
  <si>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</si>
  <si>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</si>
  <si>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</si>
  <si>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</si>
  <si>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</si>
  <si>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</si>
  <si>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</si>
  <si>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</si>
  <si>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</si>
  <si>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</si>
  <si>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</si>
  <si>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</si>
  <si>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</si>
  <si>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</si>
  <si>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</si>
  <si>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</si>
  <si>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</si>
  <si>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</si>
  <si>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</si>
  <si>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</si>
  <si>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</si>
  <si>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</si>
  <si>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</si>
  <si>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</si>
  <si>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</si>
  <si>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</si>
  <si>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</si>
  <si>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</si>
  <si>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</si>
  <si>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</si>
  <si>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</si>
  <si>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</si>
  <si>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</si>
  <si>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</si>
  <si>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</si>
  <si>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</si>
  <si>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</si>
  <si>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</si>
  <si>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</si>
  <si>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</si>
  <si>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</si>
  <si>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</si>
  <si>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</si>
  <si>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</si>
  <si>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</si>
  <si>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</si>
  <si>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</si>
  <si>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</si>
  <si>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</si>
  <si>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</si>
  <si>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</si>
  <si>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</si>
  <si>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</si>
  <si>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</si>
  <si>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</si>
  <si>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</si>
  <si>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</si>
  <si>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</si>
  <si>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</si>
  <si>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</si>
  <si>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</si>
  <si>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</si>
  <si>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</si>
  <si>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</si>
  <si>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</si>
  <si>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</si>
  <si>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</si>
  <si>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</si>
  <si>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</si>
  <si>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</si>
  <si>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</si>
  <si>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</si>
  <si>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</si>
  <si>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</si>
  <si>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</si>
  <si>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</si>
  <si>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</si>
  <si>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</si>
  <si>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</si>
  <si>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</si>
  <si>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</si>
  <si>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</si>
  <si>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</si>
  <si>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</si>
  <si>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</si>
  <si>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</si>
  <si>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</si>
  <si>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</si>
  <si>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</si>
  <si>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</si>
  <si>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</si>
  <si>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</si>
  <si>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</si>
  <si>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</si>
  <si>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</si>
  <si>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</si>
  <si>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</si>
  <si>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</si>
  <si>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</si>
  <si>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</si>
  <si>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</si>
  <si>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</si>
  <si>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</si>
  <si>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</si>
  <si>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</si>
  <si>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</si>
  <si>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</si>
  <si>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</si>
  <si>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</si>
  <si>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</si>
  <si>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</si>
  <si>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</si>
  <si>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</si>
  <si>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</si>
  <si>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</si>
  <si>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</si>
  <si>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</si>
  <si>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</si>
  <si>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</si>
  <si>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</si>
  <si>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</si>
  <si>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</si>
  <si>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</si>
  <si>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</si>
  <si>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</si>
  <si>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</si>
  <si>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</si>
  <si>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</si>
  <si>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</si>
  <si>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</si>
  <si>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</si>
  <si>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</si>
  <si>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</si>
  <si>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</si>
  <si>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</si>
  <si>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</si>
  <si>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</si>
  <si>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</si>
  <si>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</si>
  <si>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</si>
  <si>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</si>
  <si>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</si>
  <si>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</si>
  <si>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</si>
  <si>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</si>
  <si>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</si>
  <si>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</si>
  <si>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</si>
  <si>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</si>
  <si>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</si>
  <si>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</si>
  <si>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</si>
  <si>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</si>
  <si>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</si>
  <si>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</si>
  <si>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</si>
  <si>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</si>
  <si>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</si>
  <si>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</si>
  <si>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</si>
  <si>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</si>
  <si>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</si>
  <si>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</si>
  <si>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</si>
  <si>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</si>
  <si>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</si>
  <si>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</si>
  <si>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</si>
  <si>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</si>
  <si>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</si>
  <si>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</si>
  <si>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</si>
  <si>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</si>
  <si>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</si>
  <si>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</si>
  <si>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</si>
  <si>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</si>
  <si>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</si>
  <si>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</si>
  <si>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</si>
  <si>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</si>
  <si>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</si>
  <si>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</si>
  <si>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</si>
  <si>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</si>
  <si>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</si>
  <si>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</si>
  <si>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</si>
  <si>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</si>
  <si>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</si>
  <si>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</si>
  <si>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</si>
  <si>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</si>
  <si>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</si>
  <si>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</si>
  <si>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</si>
  <si>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</si>
  <si>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</si>
  <si>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</si>
  <si>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</si>
  <si>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</si>
  <si>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</si>
  <si>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</si>
  <si>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</si>
  <si>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</si>
  <si>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</si>
  <si>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</si>
  <si>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</si>
  <si>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</si>
  <si>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</si>
  <si>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</si>
  <si>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</si>
  <si>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</si>
  <si>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</si>
  <si>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</si>
  <si>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</si>
  <si>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</si>
  <si>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</si>
  <si>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</si>
  <si>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</si>
  <si>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</si>
  <si>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</si>
  <si>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</si>
  <si>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</si>
  <si>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</si>
  <si>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</si>
  <si>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</si>
  <si>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</si>
  <si>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</si>
  <si>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</si>
  <si>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</si>
  <si>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</si>
  <si>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</si>
  <si>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</si>
  <si>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</si>
  <si>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</si>
  <si>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</si>
  <si>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</si>
  <si>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</si>
  <si>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</si>
  <si>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</si>
  <si>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</si>
  <si>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</si>
  <si>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</si>
  <si>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</si>
  <si>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</si>
  <si>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</si>
  <si>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</si>
  <si>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</si>
  <si>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</si>
  <si>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</si>
  <si>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</si>
  <si>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</si>
  <si>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</si>
  <si>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</si>
  <si>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</si>
  <si>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</si>
  <si>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</si>
  <si>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</si>
  <si>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</si>
  <si>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</si>
  <si>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</si>
  <si>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</si>
  <si>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</si>
  <si>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</si>
  <si>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</si>
  <si>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</si>
  <si>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</si>
  <si>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</si>
  <si>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</si>
  <si>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</si>
  <si>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</si>
  <si>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</si>
  <si>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</si>
  <si>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</si>
  <si>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</si>
  <si>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</si>
  <si>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</si>
  <si>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</si>
  <si>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</si>
  <si>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</si>
  <si>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</si>
  <si>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</si>
  <si>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</si>
  <si>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</si>
  <si>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</si>
  <si>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</si>
  <si>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</si>
  <si>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</si>
  <si>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</si>
  <si>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</si>
  <si>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</si>
  <si>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</si>
  <si>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</si>
  <si>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</si>
  <si>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</si>
  <si>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</si>
  <si>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</si>
  <si>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</si>
  <si>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</si>
  <si>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</si>
  <si>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</si>
  <si>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</si>
  <si>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</si>
  <si>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</si>
  <si>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</si>
  <si>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</si>
  <si>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</si>
  <si>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</si>
  <si>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</si>
  <si>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</si>
  <si>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</si>
  <si>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</si>
  <si>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</si>
  <si>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</si>
  <si>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</si>
  <si>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</si>
  <si>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</si>
  <si>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</si>
  <si>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</si>
  <si>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</si>
  <si>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</si>
  <si>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</si>
  <si>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</si>
  <si>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</si>
  <si>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</si>
  <si>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</si>
  <si>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</si>
  <si>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</si>
  <si>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</si>
  <si>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</si>
  <si>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</si>
  <si>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</si>
  <si>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</si>
  <si>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</si>
  <si>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</si>
  <si>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</si>
  <si>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</si>
  <si>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</si>
  <si>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</si>
  <si>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</si>
  <si>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</si>
  <si>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</si>
  <si>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</si>
  <si>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</si>
  <si>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</si>
  <si>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</si>
  <si>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</si>
  <si>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</si>
  <si>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</si>
  <si>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</si>
  <si>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</si>
  <si>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</si>
  <si>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</si>
  <si>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</si>
  <si>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</si>
  <si>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</si>
  <si>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</si>
  <si>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</si>
  <si>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</si>
  <si>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</si>
  <si>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</si>
  <si>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</si>
  <si>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</si>
  <si>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</si>
  <si>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</si>
  <si>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</si>
  <si>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</si>
  <si>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</si>
  <si>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</si>
  <si>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</si>
  <si>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</si>
  <si>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</si>
  <si>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</si>
  <si>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</si>
  <si>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</si>
  <si>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</si>
  <si>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</si>
  <si>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</si>
  <si>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</si>
  <si>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</si>
  <si>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</si>
  <si>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</si>
  <si>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</si>
  <si>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</si>
  <si>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</si>
  <si>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</si>
  <si>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</si>
  <si>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</si>
  <si>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</si>
  <si>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</si>
  <si>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</si>
  <si>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</si>
  <si>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</si>
  <si>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</si>
  <si>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</si>
  <si>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</si>
  <si>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</si>
  <si>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</si>
  <si>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</si>
  <si>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</si>
  <si>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</si>
  <si>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</si>
  <si>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</si>
  <si>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</si>
  <si>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</si>
  <si>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</si>
  <si>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</si>
  <si>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</si>
  <si>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</si>
  <si>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</si>
  <si>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</si>
  <si>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</si>
  <si>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</si>
  <si>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</si>
  <si>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</si>
  <si>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</si>
  <si>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</si>
  <si>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</si>
  <si>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</si>
  <si>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</si>
  <si>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</si>
  <si>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</si>
  <si>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</si>
  <si>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</si>
  <si>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</si>
  <si>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</si>
  <si>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</si>
  <si>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</si>
  <si>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</si>
  <si>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</si>
  <si>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</si>
  <si>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</si>
  <si>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</si>
  <si>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</si>
  <si>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</si>
  <si>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</si>
  <si>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</si>
  <si>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</si>
  <si>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</si>
  <si>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</si>
  <si>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</si>
  <si>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</si>
  <si>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</si>
  <si>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</si>
  <si>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</si>
  <si>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</si>
  <si>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</si>
  <si>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</si>
  <si>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</si>
  <si>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</si>
  <si>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</si>
  <si>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</si>
  <si>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</si>
  <si>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</si>
  <si>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</si>
  <si>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</si>
  <si>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</si>
  <si>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</si>
  <si>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</si>
  <si>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</si>
  <si>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</si>
  <si>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</si>
  <si>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</si>
  <si>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</si>
  <si>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</si>
  <si>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</si>
  <si>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</si>
  <si>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</si>
  <si>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</si>
  <si>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</si>
  <si>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</si>
  <si>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</si>
  <si>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</si>
  <si>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</si>
  <si>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</si>
  <si>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</si>
  <si>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</si>
  <si>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</si>
  <si>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</si>
  <si>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</si>
  <si>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</si>
  <si>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</si>
  <si>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</si>
  <si>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</si>
  <si>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</si>
  <si>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</si>
  <si>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</si>
  <si>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</si>
  <si>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</si>
  <si>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</si>
  <si>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</si>
  <si>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</si>
  <si>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</si>
  <si>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</si>
  <si>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</si>
  <si>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</si>
  <si>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</si>
  <si>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</si>
  <si>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</si>
  <si>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</si>
  <si>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</si>
  <si>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</si>
  <si>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</si>
  <si>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</si>
  <si>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</si>
  <si>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</si>
  <si>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</si>
  <si>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</si>
  <si>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</si>
  <si>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</si>
  <si>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</si>
  <si>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</si>
  <si>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</si>
  <si>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</si>
  <si>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</si>
  <si>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</si>
  <si>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</si>
  <si>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</si>
  <si>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</si>
  <si>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</si>
  <si>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</si>
  <si>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</si>
  <si>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</si>
  <si>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</si>
  <si>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</si>
  <si>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</si>
  <si>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</si>
  <si>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</si>
  <si>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</si>
  <si>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</si>
  <si>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</si>
  <si>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</si>
  <si>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</si>
  <si>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</si>
  <si>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</si>
  <si>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</si>
  <si>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</si>
  <si>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</si>
  <si>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</si>
  <si>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</si>
  <si>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</si>
  <si>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</si>
  <si>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</si>
  <si>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</si>
  <si>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</si>
  <si>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</si>
  <si>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</si>
  <si>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</si>
  <si>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</si>
  <si>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</si>
  <si>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</si>
  <si>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</si>
  <si>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</si>
  <si>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</si>
  <si>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</si>
  <si>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</si>
  <si>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</si>
  <si>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</si>
  <si>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</si>
  <si>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</si>
  <si>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</si>
  <si>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</si>
  <si>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</si>
  <si>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</si>
  <si>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</si>
  <si>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</si>
  <si>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</si>
  <si>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</si>
  <si>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</si>
  <si>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</si>
  <si>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</si>
  <si>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</si>
  <si>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</si>
  <si>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</si>
  <si>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</si>
  <si>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</si>
  <si>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</si>
  <si>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</si>
  <si>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</si>
  <si>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</si>
  <si>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</si>
  <si>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</si>
  <si>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</si>
  <si>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</si>
  <si>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</si>
  <si>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</si>
  <si>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</si>
  <si>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</si>
  <si>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</si>
  <si>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</si>
  <si>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</si>
  <si>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</si>
  <si>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</si>
  <si>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</si>
  <si>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</si>
  <si>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</si>
  <si>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</si>
  <si>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</si>
  <si>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</si>
  <si>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</si>
  <si>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</si>
  <si>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</si>
  <si>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</si>
  <si>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</si>
  <si>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</si>
  <si>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</si>
  <si>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</si>
  <si>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</si>
  <si>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</si>
  <si>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</si>
  <si>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</si>
  <si>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</si>
  <si>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</si>
  <si>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</si>
  <si>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</si>
  <si>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</si>
  <si>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</si>
  <si>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</si>
  <si>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</si>
  <si>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</si>
  <si>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</si>
  <si>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</si>
  <si>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</si>
  <si>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</si>
  <si>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</si>
  <si>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</si>
  <si>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</si>
  <si>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</si>
  <si>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</si>
  <si>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</si>
  <si>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</si>
  <si>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</si>
  <si>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</si>
  <si>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</si>
  <si>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</si>
  <si>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</si>
  <si>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</si>
  <si>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</si>
  <si>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</si>
  <si>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</si>
  <si>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</si>
  <si>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</si>
  <si>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</si>
  <si>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</si>
  <si>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</si>
  <si>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</si>
  <si>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</si>
  <si>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</si>
  <si>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</si>
  <si>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</si>
  <si>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</si>
  <si>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</si>
  <si>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</si>
  <si>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</si>
  <si>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</si>
  <si>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</si>
  <si>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</si>
  <si>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</si>
  <si>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</si>
  <si>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</si>
  <si>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</si>
  <si>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</si>
  <si>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</si>
  <si>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</si>
  <si>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</si>
  <si>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</si>
  <si>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</si>
  <si>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</si>
  <si>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</si>
  <si>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</si>
  <si>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</si>
  <si>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</si>
  <si>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</si>
  <si>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</si>
  <si>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</si>
  <si>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</si>
  <si>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</si>
  <si>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</si>
  <si>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</si>
  <si>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</si>
  <si>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</si>
  <si>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</si>
  <si>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</si>
  <si>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</si>
  <si>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</si>
  <si>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</si>
  <si>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</si>
  <si>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</si>
  <si>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</si>
  <si>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</si>
  <si>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</si>
  <si>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</si>
  <si>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</si>
  <si>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</si>
  <si>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</si>
  <si>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</si>
  <si>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</si>
  <si>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</si>
  <si>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</si>
  <si>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</si>
  <si>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</si>
  <si>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</si>
  <si>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</si>
  <si>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</si>
  <si>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</si>
  <si>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</si>
  <si>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</si>
  <si>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</si>
  <si>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</si>
  <si>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</si>
  <si>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</si>
  <si>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</si>
  <si>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</si>
  <si>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</si>
  <si>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</si>
  <si>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</si>
  <si>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</si>
  <si>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</si>
  <si>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</si>
  <si>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</si>
  <si>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</si>
  <si>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</si>
  <si>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</si>
  <si>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</si>
  <si>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</si>
  <si>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</si>
  <si>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</si>
  <si>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</si>
  <si>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</si>
  <si>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</si>
  <si>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</si>
  <si>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</si>
  <si>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</si>
  <si>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</si>
  <si>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</si>
  <si>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</si>
  <si>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</si>
  <si>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</si>
  <si>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</si>
  <si>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</si>
  <si>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</si>
  <si>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</si>
  <si>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</si>
  <si>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</si>
  <si>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</si>
  <si>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</si>
  <si>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</si>
  <si>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</si>
  <si>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</si>
  <si>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</si>
  <si>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</si>
  <si>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</si>
  <si>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</si>
  <si>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</si>
  <si>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</si>
  <si>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</si>
  <si>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</si>
  <si>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</si>
  <si>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</si>
  <si>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</si>
  <si>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</si>
  <si>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</si>
  <si>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</si>
  <si>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</si>
  <si>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</si>
  <si>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</si>
  <si>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</si>
  <si>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</si>
  <si>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</si>
  <si>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</si>
  <si>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</si>
  <si>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</si>
  <si>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</si>
  <si>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</si>
  <si>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</si>
  <si>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</si>
  <si>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</si>
  <si>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</si>
  <si>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</si>
  <si>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</si>
  <si>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</si>
  <si>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</si>
  <si>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</si>
  <si>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</si>
  <si>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</si>
  <si>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</si>
  <si>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</si>
  <si>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</si>
  <si>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</si>
  <si>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</si>
  <si>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</si>
  <si>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</si>
  <si>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</si>
  <si>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</si>
  <si>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</si>
  <si>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</si>
  <si>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</si>
  <si>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</si>
  <si>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</si>
  <si>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</si>
  <si>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</si>
  <si>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</si>
  <si>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</si>
  <si>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</si>
  <si>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</si>
  <si>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</si>
  <si>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</si>
  <si>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</si>
  <si>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</si>
  <si>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</si>
  <si>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</si>
  <si>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</si>
  <si>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</si>
  <si>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</si>
  <si>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</si>
  <si>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</si>
  <si>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</si>
  <si>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</si>
  <si>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</si>
  <si>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</si>
  <si>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</si>
  <si>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</si>
  <si>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</si>
  <si>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</si>
  <si>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</si>
  <si>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</si>
  <si>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</si>
  <si>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</si>
  <si>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</si>
  <si>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</si>
  <si>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</si>
  <si>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</si>
  <si>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</si>
  <si>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</si>
  <si>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</si>
  <si>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</si>
  <si>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</si>
  <si>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</si>
  <si>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</si>
  <si>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</si>
  <si>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</si>
  <si>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</si>
  <si>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</si>
  <si>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</si>
  <si>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</si>
  <si>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</si>
  <si>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</si>
  <si>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</si>
  <si>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</si>
  <si>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</si>
  <si>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</si>
  <si>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</si>
  <si>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</si>
  <si>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</si>
  <si>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</si>
  <si>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</si>
  <si>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</si>
  <si>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</si>
  <si>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</si>
  <si>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</si>
  <si>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</si>
  <si>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</si>
  <si>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</si>
  <si>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</si>
  <si>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</si>
  <si>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</si>
  <si>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</si>
  <si>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</si>
  <si>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</si>
  <si>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</si>
  <si>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</si>
  <si>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</si>
  <si>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</si>
  <si>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</si>
  <si>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</si>
  <si>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</si>
  <si>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</si>
  <si>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</si>
  <si>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</si>
  <si>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</si>
  <si>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</si>
  <si>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</si>
  <si>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</si>
  <si>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</si>
  <si>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</si>
  <si>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</si>
  <si>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</si>
  <si>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</si>
  <si>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</si>
  <si>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</si>
  <si>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</si>
  <si>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</si>
  <si>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</si>
  <si>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</si>
  <si>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</si>
  <si>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</si>
  <si>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</si>
  <si>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</si>
  <si>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</si>
  <si>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</si>
  <si>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</si>
  <si>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</si>
  <si>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</si>
  <si>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</si>
  <si>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</si>
  <si>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</si>
  <si>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</si>
  <si>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</si>
  <si>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</si>
  <si>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</si>
  <si>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</si>
  <si>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</si>
  <si>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</si>
  <si>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</si>
  <si>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</si>
  <si>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</si>
  <si>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</si>
  <si>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</si>
  <si>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</si>
  <si>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</si>
  <si>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</si>
  <si>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</si>
  <si>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</si>
  <si>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</si>
  <si>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</si>
  <si>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</si>
  <si>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</si>
  <si>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</si>
  <si>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</si>
  <si>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</si>
  <si>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</si>
  <si>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</si>
  <si>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</si>
  <si>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</si>
  <si>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</si>
  <si>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</si>
  <si>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</si>
  <si>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</si>
  <si>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</si>
  <si>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</si>
  <si>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</si>
  <si>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</si>
  <si>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</si>
  <si>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</si>
  <si>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</si>
  <si>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</si>
  <si>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</si>
  <si>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</si>
  <si>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</si>
  <si>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</si>
  <si>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</si>
  <si>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</si>
  <si>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</si>
  <si>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</si>
  <si>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</si>
  <si>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</si>
  <si>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</si>
  <si>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</si>
  <si>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</si>
  <si>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</si>
  <si>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</si>
  <si>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</si>
  <si>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</si>
  <si>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</si>
  <si>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</si>
  <si>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</si>
  <si>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</si>
  <si>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</si>
  <si>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</si>
  <si>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</si>
  <si>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</si>
  <si>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</si>
  <si>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</si>
  <si>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</si>
  <si>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</si>
  <si>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</si>
  <si>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</si>
  <si>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</si>
  <si>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</si>
  <si>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</si>
  <si>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</si>
  <si>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</si>
  <si>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</si>
  <si>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</si>
  <si>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</si>
  <si>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</si>
  <si>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</si>
  <si>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</si>
  <si>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</si>
  <si>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</si>
  <si>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</si>
  <si>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</si>
  <si>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</si>
  <si>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</si>
  <si>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</si>
  <si>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</si>
  <si>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</si>
  <si>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</si>
  <si>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</si>
  <si>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</si>
  <si>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</si>
  <si>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</si>
  <si>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</si>
  <si>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</si>
  <si>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</si>
  <si>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</si>
  <si>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</si>
  <si>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</si>
  <si>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</si>
  <si>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</si>
  <si>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</si>
  <si>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</si>
  <si>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</si>
  <si>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</si>
  <si>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</si>
  <si>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</si>
  <si>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</si>
  <si>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</si>
  <si>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</si>
  <si>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</si>
  <si>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</si>
  <si>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</si>
  <si>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</si>
  <si>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</si>
  <si>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</si>
  <si>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</si>
  <si>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</si>
  <si>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</si>
  <si>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</si>
  <si>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</si>
  <si>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</si>
  <si>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</si>
  <si>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</si>
  <si>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</si>
  <si>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</si>
  <si>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</si>
  <si>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</si>
  <si>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</si>
  <si>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</si>
  <si>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</si>
  <si>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</si>
  <si>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</si>
  <si>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</si>
  <si>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</si>
  <si>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</si>
  <si>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</si>
  <si>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</si>
  <si>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</si>
  <si>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</si>
  <si>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</si>
  <si>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</si>
  <si>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</si>
  <si>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</si>
  <si>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</si>
  <si>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</si>
  <si>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</si>
  <si>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</si>
  <si>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</si>
  <si>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</si>
  <si>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</si>
  <si>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</si>
  <si>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</si>
  <si>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</si>
  <si>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</si>
  <si>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</si>
  <si>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</si>
  <si>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</si>
  <si>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</si>
  <si>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</si>
  <si>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</si>
  <si>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</si>
  <si>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</si>
  <si>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</si>
  <si>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</si>
  <si>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</si>
  <si>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</si>
  <si>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</si>
  <si>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</si>
  <si>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</si>
  <si>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</si>
  <si>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</si>
  <si>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</si>
  <si>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</si>
  <si>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</si>
  <si>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</si>
  <si>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</si>
  <si>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</si>
  <si>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</si>
  <si>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</si>
  <si>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</si>
  <si>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</si>
  <si>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</si>
  <si>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</si>
  <si>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</si>
  <si>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</si>
  <si>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</si>
  <si>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</si>
  <si>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</si>
  <si>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</si>
  <si>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</si>
  <si>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</si>
  <si>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</si>
  <si>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</si>
  <si>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</si>
  <si>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</si>
  <si>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</si>
  <si>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</si>
  <si>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</si>
  <si>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</si>
  <si>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</si>
  <si>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</si>
  <si>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</si>
  <si>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</si>
  <si>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</si>
  <si>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</si>
  <si>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</si>
  <si>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</si>
  <si>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</si>
  <si>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</si>
  <si>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</si>
  <si>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</si>
  <si>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</si>
  <si>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</si>
  <si>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</si>
  <si>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</si>
  <si>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</si>
  <si>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</si>
  <si>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</si>
  <si>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</si>
  <si>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</si>
  <si>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</si>
  <si>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</si>
  <si>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</si>
  <si>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</si>
  <si>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</si>
  <si>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</si>
  <si>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</si>
  <si>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</si>
  <si>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</si>
  <si>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</si>
  <si>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</si>
  <si>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</si>
  <si>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</si>
  <si>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</si>
  <si>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</si>
  <si>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</si>
  <si>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</si>
  <si>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</si>
  <si>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</si>
  <si>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</si>
  <si>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</si>
  <si>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</si>
  <si>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</si>
  <si>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</si>
  <si>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</si>
  <si>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</si>
  <si>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</si>
  <si>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</si>
  <si>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</si>
  <si>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</si>
  <si>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</si>
  <si>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</si>
  <si>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</si>
  <si>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</si>
  <si>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</si>
  <si>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</si>
  <si>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</si>
  <si>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</si>
  <si>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</si>
  <si>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</si>
  <si>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</si>
  <si>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</si>
  <si>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</si>
  <si>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</si>
  <si>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</si>
  <si>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</si>
  <si>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</si>
  <si>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</si>
  <si>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</si>
  <si>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</si>
  <si>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</si>
  <si>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</si>
  <si>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</si>
  <si>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</si>
  <si>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</si>
  <si>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</si>
  <si>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</si>
  <si>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</si>
  <si>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</si>
  <si>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</si>
  <si>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</si>
  <si>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</si>
  <si>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</si>
  <si>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</si>
  <si>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</si>
  <si>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</si>
  <si>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</si>
  <si>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</si>
  <si>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</si>
  <si>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</si>
  <si>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</si>
  <si>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</si>
  <si>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</si>
  <si>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</si>
  <si>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</si>
  <si>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</si>
  <si>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</si>
  <si>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</si>
  <si>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</si>
  <si>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</si>
  <si>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</si>
  <si>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</si>
  <si>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</si>
  <si>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</si>
  <si>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</si>
  <si>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</si>
  <si>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</si>
  <si>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</si>
  <si>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</si>
  <si>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</si>
  <si>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</si>
  <si>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</si>
  <si>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</si>
  <si>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</si>
  <si>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</si>
  <si>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</si>
  <si>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</si>
  <si>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</si>
  <si>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</si>
  <si>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</si>
  <si>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</si>
  <si>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</si>
  <si>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</si>
  <si>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</si>
  <si>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</si>
  <si>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</si>
  <si>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</si>
  <si>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</si>
  <si>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</si>
  <si>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</si>
  <si>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</si>
  <si>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</si>
  <si>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</si>
  <si>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</si>
  <si>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</si>
  <si>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</si>
  <si>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</si>
  <si>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</si>
  <si>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</si>
  <si>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</si>
  <si>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</si>
  <si>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</si>
  <si>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</si>
  <si>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</si>
  <si>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</si>
  <si>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</si>
  <si>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</si>
  <si>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</si>
  <si>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</si>
  <si>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</si>
  <si>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</si>
  <si>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</si>
  <si>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</si>
  <si>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</si>
  <si>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</si>
  <si>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</si>
  <si>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</si>
  <si>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</si>
  <si>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</si>
  <si>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</si>
  <si>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</si>
  <si>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</si>
  <si>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</si>
  <si>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</si>
  <si>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</si>
  <si>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</si>
  <si>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</si>
  <si>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</si>
  <si>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</si>
  <si>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</si>
  <si>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</si>
  <si>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</si>
  <si>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</si>
  <si>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</si>
  <si>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</si>
  <si>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</si>
  <si>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</si>
  <si>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</si>
  <si>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</si>
  <si>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</si>
  <si>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</si>
  <si>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</si>
  <si>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</si>
  <si>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</si>
  <si>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</si>
  <si>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</si>
  <si>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</si>
  <si>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</si>
  <si>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</si>
  <si>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</si>
  <si>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</si>
  <si>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</si>
  <si>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</si>
  <si>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</si>
  <si>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</si>
  <si>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</si>
  <si>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</si>
  <si>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</si>
  <si>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</si>
  <si>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</si>
  <si>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</si>
  <si>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</si>
  <si>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</si>
  <si>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</si>
  <si>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</si>
  <si>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</si>
  <si>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</si>
  <si>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</si>
  <si>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</si>
  <si>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</si>
  <si>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</si>
  <si>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</si>
  <si>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</si>
  <si>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</si>
  <si>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</si>
  <si>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</si>
  <si>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</si>
  <si>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</si>
  <si>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</si>
  <si>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</si>
  <si>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</si>
  <si>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</si>
  <si>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</si>
  <si>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</si>
  <si>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</si>
  <si>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</si>
  <si>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</si>
  <si>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</si>
  <si>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</si>
  <si>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</si>
  <si>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</si>
  <si>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</si>
  <si>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</si>
  <si>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</si>
  <si>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</si>
  <si>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</si>
  <si>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</si>
  <si>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</si>
  <si>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</si>
  <si>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</si>
  <si>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</si>
  <si>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</si>
  <si>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</si>
  <si>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</si>
  <si>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</si>
  <si>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</si>
  <si>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</si>
  <si>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</si>
  <si>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</si>
  <si>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</si>
  <si>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</si>
  <si>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</si>
  <si>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</si>
  <si>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</si>
  <si>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</si>
  <si>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</si>
  <si>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</si>
  <si>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</si>
  <si>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</si>
  <si>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</si>
  <si>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</si>
  <si>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</si>
  <si>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</si>
  <si>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</si>
  <si>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</si>
  <si>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</si>
  <si>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</si>
  <si>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</si>
  <si>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</si>
  <si>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</si>
  <si>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</si>
  <si>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</si>
  <si>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</si>
  <si>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</si>
  <si>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</si>
  <si>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</si>
  <si>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</si>
  <si>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</si>
  <si>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</si>
  <si>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</si>
  <si>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</si>
  <si>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</si>
  <si>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</si>
  <si>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</si>
  <si>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</si>
  <si>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</si>
  <si>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</si>
  <si>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</si>
  <si>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</si>
  <si>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</si>
  <si>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</si>
  <si>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</si>
  <si>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</si>
  <si>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</si>
  <si>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</si>
  <si>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</si>
  <si>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</si>
  <si>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</si>
  <si>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</si>
  <si>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</si>
  <si>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</si>
  <si>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</si>
  <si>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</si>
  <si>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</si>
  <si>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</si>
  <si>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</si>
  <si>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</si>
  <si>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</si>
  <si>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</si>
  <si>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</si>
  <si>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</si>
  <si>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</si>
  <si>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</si>
  <si>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</si>
  <si>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</si>
  <si>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</si>
  <si>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</si>
  <si>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</si>
  <si>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</si>
  <si>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</si>
  <si>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</si>
  <si>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</si>
  <si>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</si>
  <si>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</si>
  <si>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</si>
  <si>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</si>
  <si>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</si>
  <si>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</si>
  <si>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</si>
  <si>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</si>
  <si>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</si>
  <si>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</si>
  <si>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</si>
  <si>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</si>
  <si>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</si>
  <si>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</si>
  <si>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</si>
  <si>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</si>
  <si>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</si>
  <si>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</si>
  <si>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</si>
  <si>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</si>
  <si>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</si>
  <si>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</si>
  <si>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</si>
  <si>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</si>
  <si>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</si>
  <si>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</si>
  <si>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</si>
  <si>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</si>
  <si>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</si>
  <si>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</si>
  <si>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</si>
  <si>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</si>
  <si>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</si>
  <si>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</si>
  <si>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</si>
  <si>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</si>
  <si>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</si>
  <si>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</si>
  <si>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</si>
  <si>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</si>
  <si>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</si>
  <si>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</si>
  <si>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</si>
  <si>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</si>
  <si>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</si>
  <si>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</si>
  <si>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</si>
  <si>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</si>
  <si>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</si>
  <si>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</si>
  <si>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</si>
  <si>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</si>
  <si>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</si>
  <si>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</si>
  <si>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</si>
  <si>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</si>
  <si>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</si>
  <si>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</si>
  <si>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</si>
  <si>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</si>
  <si>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</si>
  <si>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</si>
  <si>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</si>
  <si>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</si>
  <si>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</si>
  <si>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</si>
  <si>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</si>
  <si>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</si>
  <si>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</si>
  <si>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</si>
  <si>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</si>
  <si>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</si>
  <si>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</si>
  <si>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</si>
  <si>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</si>
  <si>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</si>
  <si>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</si>
  <si>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</si>
  <si>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</si>
  <si>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</si>
  <si>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</si>
  <si>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</si>
  <si>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</si>
  <si>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</si>
  <si>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</si>
  <si>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</si>
  <si>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</si>
  <si>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</si>
  <si>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</si>
  <si>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</si>
  <si>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</si>
  <si>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</si>
  <si>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</si>
  <si>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</si>
  <si>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</si>
  <si>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</si>
  <si>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</si>
  <si>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</si>
  <si>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</si>
  <si>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</si>
  <si>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</si>
  <si>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</si>
  <si>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</si>
  <si>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</si>
  <si>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</si>
  <si>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</si>
  <si>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</si>
  <si>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</si>
  <si>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</si>
  <si>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</si>
  <si>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</si>
  <si>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</si>
  <si>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</si>
  <si>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</si>
  <si>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</si>
  <si>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</si>
  <si>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</si>
  <si>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</si>
  <si>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</si>
  <si>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</si>
  <si>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</si>
  <si>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</si>
  <si>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</si>
  <si>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</si>
  <si>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</si>
  <si>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</si>
  <si>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</si>
  <si>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</si>
  <si>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</si>
  <si>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</si>
  <si>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</si>
  <si>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</si>
  <si>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</si>
  <si>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</si>
  <si>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</si>
  <si>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</si>
  <si>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</si>
  <si>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</si>
  <si>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</si>
  <si>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</si>
  <si>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</si>
  <si>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</si>
  <si>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</si>
  <si>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</si>
  <si>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</si>
  <si>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</si>
  <si>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</si>
  <si>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</si>
  <si>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</si>
  <si>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</si>
  <si>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</si>
  <si>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</si>
  <si>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</si>
  <si>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</si>
  <si>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</si>
  <si>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</si>
  <si>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</si>
  <si>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</si>
  <si>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</si>
  <si>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</si>
  <si>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</si>
  <si>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</si>
  <si>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</si>
  <si>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</si>
  <si>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</si>
  <si>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</si>
  <si>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</si>
  <si>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</si>
  <si>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</si>
  <si>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</si>
  <si>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</si>
  <si>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</si>
  <si>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</si>
  <si>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</si>
  <si>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</si>
  <si>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</si>
  <si>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</si>
  <si>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</si>
  <si>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</si>
  <si>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</si>
  <si>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</si>
  <si>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</si>
  <si>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</si>
  <si>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</si>
  <si>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</si>
  <si>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</si>
  <si>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</si>
  <si>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</si>
  <si>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</si>
  <si>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</si>
  <si>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</si>
  <si>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</si>
  <si>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</si>
  <si>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</si>
  <si>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</si>
  <si>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</si>
  <si>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</si>
  <si>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</si>
  <si>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</si>
  <si>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</si>
  <si>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</si>
  <si>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</si>
  <si>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</si>
  <si>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</si>
  <si>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</si>
  <si>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</si>
  <si>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</si>
  <si>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</si>
  <si>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</si>
  <si>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</si>
  <si>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</si>
  <si>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</si>
  <si>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</si>
  <si>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</si>
  <si>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</si>
  <si>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</si>
  <si>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</si>
  <si>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</si>
  <si>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</si>
  <si>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</si>
  <si>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</si>
  <si>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</si>
  <si>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</si>
  <si>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</si>
  <si>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</si>
  <si>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</si>
  <si>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</si>
  <si>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</si>
  <si>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</si>
  <si>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</si>
  <si>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</si>
  <si>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</si>
  <si>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</si>
  <si>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</si>
  <si>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</si>
  <si>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</si>
  <si>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</si>
  <si>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</si>
  <si>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</si>
  <si>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</si>
  <si>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</si>
  <si>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</si>
  <si>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</si>
  <si>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</si>
  <si>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</si>
  <si>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</si>
  <si>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</si>
  <si>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</si>
  <si>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</si>
  <si>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</si>
  <si>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</si>
  <si>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</si>
  <si>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</si>
  <si>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</si>
  <si>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</si>
  <si>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</si>
  <si>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</si>
  <si>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</si>
  <si>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</si>
  <si>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</si>
  <si>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</si>
  <si>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</si>
  <si>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</si>
  <si>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</si>
  <si>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</si>
  <si>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</si>
  <si>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</si>
  <si>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</si>
  <si>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</si>
  <si>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</si>
  <si>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</si>
  <si>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</si>
  <si>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</si>
  <si>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</si>
  <si>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</si>
  <si>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</si>
  <si>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</si>
  <si>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</si>
  <si>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</si>
  <si>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</si>
  <si>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</si>
  <si>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</si>
  <si>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</si>
  <si>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</si>
  <si>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</si>
  <si>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</si>
  <si>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</si>
  <si>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</si>
  <si>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</si>
  <si>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</si>
  <si>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</si>
  <si>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</si>
  <si>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</si>
  <si>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</si>
  <si>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</si>
  <si>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</si>
  <si>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</si>
  <si>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</si>
  <si>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</si>
  <si>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</si>
  <si>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</si>
  <si>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</si>
  <si>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</si>
  <si>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</si>
  <si>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</si>
  <si>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</si>
  <si>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</si>
  <si>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</si>
  <si>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</si>
  <si>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</si>
  <si>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</si>
  <si>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</si>
  <si>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</si>
  <si>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</si>
  <si>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</si>
  <si>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</si>
  <si>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</si>
  <si>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</si>
  <si>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</si>
  <si>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</si>
  <si>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</si>
  <si>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</si>
  <si>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</si>
  <si>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</si>
  <si>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</si>
  <si>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</si>
  <si>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</si>
  <si>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</si>
  <si>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</si>
  <si>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</si>
  <si>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</si>
  <si>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</si>
  <si>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</si>
  <si>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</si>
  <si>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</si>
  <si>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</si>
  <si>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</si>
  <si>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</si>
  <si>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</si>
  <si>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</si>
  <si>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</si>
  <si>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</si>
  <si>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</si>
  <si>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</si>
  <si>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</si>
  <si>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</si>
  <si>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</si>
  <si>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</si>
  <si>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</si>
  <si>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</si>
  <si>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</si>
  <si>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</si>
  <si>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</si>
  <si>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</si>
  <si>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</si>
  <si>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</si>
  <si>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</si>
  <si>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</si>
  <si>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</si>
  <si>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</si>
  <si>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</si>
  <si>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</si>
  <si>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</si>
  <si>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</si>
  <si>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</si>
  <si>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</si>
  <si>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</si>
  <si>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</si>
  <si>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</si>
  <si>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</si>
  <si>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</si>
  <si>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</si>
  <si>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</si>
  <si>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</si>
  <si>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</si>
  <si>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</si>
  <si>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</si>
  <si>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</si>
  <si>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</si>
  <si>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</si>
  <si>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</si>
  <si>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</si>
  <si>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</si>
  <si>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</si>
  <si>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</si>
  <si>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</si>
  <si>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</si>
  <si>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</si>
  <si>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</si>
  <si>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</si>
  <si>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</si>
  <si>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</si>
  <si>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</si>
  <si>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</si>
  <si>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</si>
  <si>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</si>
  <si>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</si>
  <si>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</si>
  <si>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</si>
  <si>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</si>
  <si>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</si>
  <si>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</si>
  <si>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</si>
  <si>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</si>
  <si>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</si>
  <si>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</si>
  <si>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</si>
  <si>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</si>
  <si>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</si>
  <si>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</si>
  <si>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</si>
  <si>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</si>
  <si>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</si>
  <si>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</si>
  <si>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</si>
  <si>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</si>
  <si>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</si>
  <si>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</si>
  <si>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</si>
  <si>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</si>
  <si>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</si>
  <si>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</si>
  <si>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</si>
  <si>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</si>
  <si>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</si>
  <si>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</si>
  <si>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</si>
  <si>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</si>
  <si>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</si>
  <si>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</si>
  <si>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</si>
  <si>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</si>
  <si>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</si>
  <si>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</si>
  <si>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</si>
  <si>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</si>
  <si>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</si>
  <si>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</si>
  <si>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</si>
  <si>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</si>
  <si>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</si>
  <si>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</si>
  <si>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</si>
  <si>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</si>
  <si>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</si>
  <si>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</si>
  <si>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</si>
  <si>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</si>
  <si>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</si>
  <si>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</si>
  <si>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</si>
  <si>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</si>
  <si>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</si>
  <si>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</si>
  <si>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</si>
  <si>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</si>
  <si>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</si>
  <si>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</si>
  <si>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</si>
  <si>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</si>
  <si>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</si>
  <si>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</si>
  <si>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</si>
  <si>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</si>
  <si>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</si>
  <si>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</si>
  <si>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</si>
  <si>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</si>
  <si>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</si>
  <si>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</si>
  <si>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</si>
  <si>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</si>
  <si>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</si>
  <si>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</si>
  <si>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</si>
  <si>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</si>
  <si>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</si>
  <si>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</si>
  <si>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</si>
  <si>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</si>
  <si>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</si>
  <si>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</si>
  <si>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</si>
  <si>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</si>
  <si>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</si>
  <si>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</si>
  <si>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</si>
  <si>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</si>
  <si>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</si>
  <si>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</si>
  <si>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</si>
  <si>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</si>
  <si>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</si>
  <si>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</si>
  <si>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</si>
  <si>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</si>
  <si>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</si>
  <si>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</si>
  <si>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</si>
  <si>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</si>
  <si>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</si>
  <si>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</si>
  <si>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</si>
  <si>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</si>
  <si>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</si>
  <si>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</si>
  <si>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</si>
  <si>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</si>
  <si>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</si>
  <si>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</si>
  <si>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</si>
  <si>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</si>
  <si>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</si>
  <si>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</si>
  <si>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</si>
  <si>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</si>
  <si>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</si>
  <si>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</si>
  <si>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</si>
  <si>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</si>
  <si>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</si>
  <si>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</si>
  <si>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</si>
  <si>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</si>
  <si>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</si>
  <si>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</si>
  <si>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</si>
  <si>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</si>
  <si>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</si>
  <si>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</si>
  <si>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</si>
  <si>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</si>
  <si>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</si>
  <si>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</si>
  <si>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</si>
  <si>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</si>
  <si>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</si>
  <si>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</si>
  <si>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</si>
  <si>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</si>
  <si>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</si>
  <si>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</si>
  <si>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</si>
  <si>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</si>
  <si>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</si>
  <si>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</si>
  <si>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</si>
  <si>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</si>
  <si>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</si>
  <si>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</si>
  <si>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</si>
  <si>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</si>
  <si>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</si>
  <si>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</si>
  <si>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</si>
  <si>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</si>
  <si>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</si>
  <si>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</si>
  <si>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</si>
  <si>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</si>
  <si>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</si>
  <si>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</si>
  <si>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</si>
  <si>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</si>
  <si>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</si>
  <si>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</si>
  <si>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</si>
  <si>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</si>
  <si>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</si>
  <si>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</si>
  <si>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</si>
  <si>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</si>
  <si>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</si>
  <si>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</si>
  <si>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</si>
  <si>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</si>
  <si>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</si>
  <si>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</si>
  <si>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</si>
  <si>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</si>
  <si>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</si>
  <si>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</si>
  <si>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</si>
  <si>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</si>
  <si>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</si>
  <si>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</si>
  <si>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</si>
  <si>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</si>
  <si>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</si>
  <si>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</si>
  <si>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</si>
  <si>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</si>
  <si>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</si>
  <si>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</si>
  <si>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</si>
  <si>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</si>
  <si>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</si>
  <si>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</si>
  <si>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</si>
  <si>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</si>
  <si>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</si>
  <si>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</si>
  <si>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</si>
  <si>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</si>
  <si>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</si>
  <si>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</si>
  <si>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</si>
  <si>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</si>
  <si>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</si>
  <si>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</si>
  <si>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</si>
  <si>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</si>
  <si>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</si>
  <si>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</si>
  <si>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</si>
  <si>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</si>
  <si>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</si>
  <si>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</si>
  <si>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</si>
  <si>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</si>
  <si>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</si>
  <si>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</si>
  <si>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</si>
  <si>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</si>
  <si>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</si>
  <si>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</si>
  <si>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</si>
  <si>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</si>
  <si>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</si>
  <si>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</si>
  <si>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</si>
  <si>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</si>
  <si>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</si>
  <si>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</si>
  <si>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</si>
  <si>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</si>
  <si>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</si>
  <si>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</si>
  <si>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</si>
  <si>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</si>
  <si>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</si>
  <si>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</si>
  <si>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</si>
  <si>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</si>
  <si>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</si>
  <si>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</si>
  <si>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</si>
  <si>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</si>
  <si>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</si>
  <si>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</si>
  <si>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</si>
  <si>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</si>
  <si>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</si>
  <si>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</si>
  <si>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</si>
  <si>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</si>
  <si>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</si>
  <si>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</si>
  <si>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</si>
  <si>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</si>
  <si>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</si>
  <si>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</si>
  <si>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</si>
  <si>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</si>
  <si>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</si>
  <si>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</si>
  <si>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</si>
  <si>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</si>
  <si>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</si>
  <si>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</si>
  <si>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</si>
  <si>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</si>
  <si>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</si>
  <si>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</si>
  <si>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</si>
  <si>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</si>
  <si>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</si>
  <si>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</si>
  <si>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</si>
  <si>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</si>
  <si>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</si>
  <si>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</si>
  <si>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</si>
  <si>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</si>
  <si>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</si>
  <si>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</si>
  <si>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</si>
  <si>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</si>
  <si>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</si>
  <si>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</si>
  <si>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</si>
  <si>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</si>
  <si>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</si>
  <si>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</si>
  <si>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</si>
  <si>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</si>
  <si>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</si>
  <si>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</si>
  <si>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</si>
  <si>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</si>
  <si>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</si>
  <si>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</si>
  <si>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</si>
  <si>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</si>
  <si>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</si>
  <si>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</si>
  <si>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</si>
  <si>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</si>
  <si>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</si>
  <si>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</si>
  <si>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</si>
  <si>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</si>
  <si>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</si>
  <si>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</si>
  <si>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</si>
  <si>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</si>
  <si>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</si>
  <si>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</si>
  <si>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</si>
  <si>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</si>
  <si>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</si>
  <si>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</si>
  <si>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</si>
  <si>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</si>
  <si>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</si>
  <si>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</si>
  <si>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</si>
  <si>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</si>
  <si>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</si>
  <si>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</si>
  <si>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</si>
  <si>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</si>
  <si>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</si>
  <si>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</si>
  <si>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</si>
  <si>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</si>
  <si>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</si>
  <si>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</si>
  <si>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</si>
  <si>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</si>
  <si>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</si>
  <si>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</si>
  <si>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</si>
  <si>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</si>
  <si>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</si>
  <si>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</si>
  <si>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</si>
  <si>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</si>
  <si>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</si>
  <si>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</si>
  <si>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</si>
  <si>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</si>
  <si>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</si>
  <si>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</si>
  <si>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</si>
  <si>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</si>
  <si>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</si>
  <si>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</si>
  <si>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</si>
  <si>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</si>
  <si>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</si>
  <si>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</si>
  <si>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</si>
  <si>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</si>
  <si>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</si>
  <si>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</si>
  <si>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</si>
  <si>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</si>
  <si>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</si>
  <si>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</si>
  <si>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</si>
  <si>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</si>
  <si>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</si>
  <si>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</si>
  <si>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</si>
  <si>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</si>
  <si>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</si>
  <si>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</si>
  <si>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</si>
  <si>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</si>
  <si>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</si>
  <si>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</si>
  <si>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</si>
  <si>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</si>
  <si>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</si>
  <si>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</si>
  <si>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</si>
  <si>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</si>
  <si>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</si>
  <si>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</si>
  <si>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</si>
  <si>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</si>
  <si>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</si>
  <si>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</si>
  <si>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</si>
  <si>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</si>
  <si>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</si>
  <si>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</si>
  <si>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</si>
  <si>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</si>
  <si>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</si>
  <si>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</si>
  <si>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</si>
  <si>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</si>
  <si>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</si>
  <si>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</si>
  <si>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</si>
  <si>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</si>
  <si>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</si>
  <si>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</si>
  <si>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</si>
  <si>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</si>
  <si>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</si>
  <si>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</si>
  <si>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</si>
  <si>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</si>
  <si>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</si>
  <si>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</si>
  <si>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</si>
  <si>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</si>
  <si>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</si>
  <si>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</si>
  <si>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</si>
  <si>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</si>
  <si>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</si>
  <si>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</si>
  <si>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</si>
  <si>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</si>
  <si>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</si>
  <si>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</si>
  <si>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</si>
  <si>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</si>
  <si>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</si>
  <si>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</si>
  <si>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</si>
  <si>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</si>
  <si>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</si>
  <si>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</si>
  <si>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</si>
  <si>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</si>
  <si>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</si>
  <si>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</si>
  <si>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</si>
  <si>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</si>
  <si>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</si>
  <si>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</si>
  <si>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</si>
  <si>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</si>
  <si>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</si>
  <si>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</si>
  <si>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</si>
  <si>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</si>
  <si>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</si>
  <si>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</si>
  <si>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</si>
  <si>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</si>
  <si>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</si>
  <si>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</si>
  <si>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</si>
  <si>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</si>
  <si>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</si>
  <si>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</si>
  <si>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</si>
  <si>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</si>
  <si>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</si>
  <si>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</si>
  <si>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</si>
  <si>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</si>
  <si>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</si>
  <si>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</si>
  <si>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</si>
  <si>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</si>
  <si>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</si>
  <si>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</si>
  <si>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</si>
  <si>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</si>
  <si>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</si>
  <si>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</si>
  <si>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</si>
  <si>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</si>
  <si>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</si>
  <si>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</si>
  <si>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</si>
  <si>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</si>
  <si>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</si>
  <si>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</si>
  <si>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</si>
  <si>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</si>
  <si>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</si>
  <si>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</si>
  <si>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</si>
  <si>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</si>
  <si>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</si>
  <si>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</si>
  <si>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</si>
  <si>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</si>
  <si>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</si>
  <si>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</si>
  <si>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</si>
  <si>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</si>
  <si>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</si>
  <si>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</si>
  <si>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</si>
  <si>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</si>
  <si>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</si>
  <si>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</si>
  <si>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</si>
  <si>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</si>
  <si>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</si>
  <si>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</si>
  <si>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</si>
  <si>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</si>
  <si>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</si>
  <si>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</si>
  <si>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</si>
  <si>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</si>
  <si>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</si>
  <si>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</si>
  <si>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</si>
  <si>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</si>
  <si>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</si>
  <si>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</si>
  <si>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</si>
  <si>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</si>
  <si>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</si>
  <si>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</si>
  <si>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</si>
  <si>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</si>
  <si>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</si>
  <si>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</si>
  <si>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</si>
  <si>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</si>
  <si>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</si>
  <si>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</si>
  <si>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</si>
  <si>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</si>
  <si>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</si>
  <si>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</si>
  <si>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</si>
  <si>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</si>
  <si>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</si>
  <si>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</si>
  <si>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</si>
  <si>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</si>
  <si>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</si>
  <si>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</si>
  <si>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</si>
  <si>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</si>
  <si>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</si>
  <si>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</si>
  <si>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</si>
  <si>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</si>
  <si>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</si>
  <si>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</si>
  <si>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</si>
  <si>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</si>
  <si>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</si>
  <si>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</si>
  <si>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</si>
  <si>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</si>
  <si>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</si>
  <si>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</si>
  <si>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</si>
  <si>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</si>
  <si>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</si>
  <si>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</si>
  <si>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</si>
  <si>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</si>
  <si>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</si>
  <si>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</si>
  <si>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</si>
  <si>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</si>
  <si>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</si>
  <si>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</si>
  <si>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</si>
  <si>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</si>
  <si>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</si>
  <si>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</si>
  <si>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</si>
  <si>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</si>
  <si>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</si>
  <si>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</si>
  <si>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</si>
  <si>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</si>
  <si>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</si>
  <si>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</si>
  <si>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</si>
  <si>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</si>
  <si>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</si>
  <si>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</si>
  <si>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</si>
  <si>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</si>
  <si>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</si>
  <si>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</si>
  <si>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</si>
  <si>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</si>
  <si>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</si>
  <si>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</si>
  <si>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</si>
  <si>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</si>
  <si>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</si>
  <si>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</si>
  <si>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</si>
  <si>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</si>
  <si>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</si>
  <si>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</si>
  <si>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</si>
  <si>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</si>
  <si>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</si>
  <si>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</si>
  <si>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</si>
  <si>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</si>
  <si>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</si>
  <si>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</si>
  <si>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</si>
  <si>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</si>
  <si>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</si>
  <si>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</si>
  <si>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</si>
  <si>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</si>
  <si>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</si>
  <si>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</si>
  <si>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</si>
  <si>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</si>
  <si>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</si>
  <si>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</si>
  <si>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</si>
  <si>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</si>
  <si>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</si>
  <si>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</si>
  <si>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</si>
  <si>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</si>
  <si>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</si>
  <si>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</si>
  <si>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</si>
  <si>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</si>
  <si>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</si>
  <si>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</si>
  <si>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</si>
  <si>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</si>
  <si>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</si>
  <si>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</si>
  <si>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</si>
  <si>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</si>
  <si>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</si>
  <si>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</si>
  <si>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</si>
  <si>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</si>
  <si>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</si>
  <si>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</si>
  <si>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</si>
  <si>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</si>
  <si>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</si>
  <si>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</si>
  <si>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</si>
  <si>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</si>
  <si>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</si>
  <si>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</si>
  <si>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</si>
  <si>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</si>
  <si>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</si>
  <si>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</si>
  <si>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</si>
  <si>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</si>
  <si>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</si>
  <si>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</si>
  <si>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</si>
  <si>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</si>
  <si>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</si>
  <si>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</si>
  <si>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</si>
  <si>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</si>
  <si>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</si>
  <si>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</si>
  <si>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</si>
  <si>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</si>
  <si>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</si>
  <si>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</si>
  <si>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</si>
  <si>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</si>
  <si>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</si>
  <si>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</si>
  <si>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</si>
  <si>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</si>
  <si>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</si>
  <si>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</si>
  <si>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</si>
  <si>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</si>
  <si>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</si>
  <si>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</si>
  <si>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</si>
  <si>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</si>
  <si>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</si>
  <si>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</si>
  <si>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</si>
  <si>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</si>
  <si>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</si>
  <si>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</si>
  <si>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</si>
  <si>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</si>
  <si>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</si>
  <si>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</si>
  <si>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</si>
  <si>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</si>
  <si>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</si>
  <si>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</si>
  <si>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</si>
  <si>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</si>
  <si>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</si>
  <si>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</si>
  <si>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</si>
  <si>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</si>
  <si>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</si>
  <si>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</si>
  <si>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</si>
  <si>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</si>
  <si>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</si>
  <si>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</si>
  <si>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</si>
  <si>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</si>
  <si>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</si>
  <si>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</si>
  <si>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</si>
  <si>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</si>
  <si>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</si>
  <si>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</si>
  <si>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</si>
  <si>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</si>
  <si>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</si>
  <si>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</si>
  <si>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</si>
  <si>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</si>
  <si>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</si>
  <si>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</si>
  <si>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</si>
  <si>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</si>
  <si>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</si>
  <si>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</si>
  <si>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</si>
  <si>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</si>
  <si>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</si>
  <si>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</si>
  <si>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</si>
  <si>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</si>
  <si>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</si>
  <si>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</si>
  <si>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</si>
  <si>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</si>
  <si>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</si>
  <si>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</si>
  <si>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</si>
  <si>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</si>
  <si>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</si>
  <si>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</si>
  <si>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</si>
  <si>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</si>
  <si>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</si>
  <si>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</si>
  <si>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</si>
  <si>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</si>
  <si>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</si>
  <si>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</si>
  <si>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</si>
  <si>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</si>
  <si>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</si>
  <si>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</si>
  <si>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</si>
  <si>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</si>
  <si>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</si>
  <si>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</si>
  <si>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</si>
  <si>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</si>
  <si>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</si>
  <si>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</si>
  <si>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</si>
  <si>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</si>
  <si>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</si>
  <si>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</si>
  <si>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</si>
  <si>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</si>
  <si>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</si>
  <si>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</si>
  <si>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</si>
  <si>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</si>
  <si>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</si>
  <si>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</si>
  <si>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</si>
  <si>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</si>
  <si>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</si>
  <si>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</si>
  <si>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</si>
  <si>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</si>
  <si>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</si>
  <si>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</si>
  <si>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</si>
  <si>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</si>
  <si>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</si>
  <si>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</si>
  <si>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</si>
  <si>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</si>
  <si>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</si>
  <si>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</si>
  <si>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</si>
  <si>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</si>
  <si>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</si>
  <si>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</si>
  <si>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</si>
  <si>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</si>
  <si>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</si>
  <si>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</si>
  <si>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</si>
  <si>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</si>
  <si>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</si>
  <si>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</si>
  <si>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</si>
  <si>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</si>
  <si>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</si>
  <si>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</si>
  <si>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</si>
  <si>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</si>
  <si>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</si>
  <si>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</si>
  <si>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</si>
  <si>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</si>
  <si>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</si>
  <si>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</si>
  <si>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</si>
  <si>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</si>
  <si>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</si>
  <si>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</si>
  <si>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</si>
  <si>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</si>
  <si>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</si>
  <si>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</si>
  <si>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</si>
  <si>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</si>
  <si>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</si>
  <si>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</si>
  <si>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</si>
  <si>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</si>
  <si>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</si>
  <si>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</si>
  <si>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</si>
  <si>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</si>
  <si>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</si>
  <si>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</si>
  <si>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</si>
  <si>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</si>
  <si>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</si>
  <si>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</si>
  <si>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</si>
  <si>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</si>
  <si>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</si>
  <si>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</si>
  <si>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</si>
  <si>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</si>
  <si>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</si>
  <si>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</si>
  <si>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</si>
  <si>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</si>
  <si>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</si>
  <si>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</si>
  <si>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</si>
  <si>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</si>
  <si>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</si>
  <si>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</si>
  <si>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</si>
  <si>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</si>
  <si>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</si>
  <si>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</si>
  <si>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</si>
  <si>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</si>
  <si>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</si>
  <si>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</si>
  <si>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</si>
  <si>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</si>
  <si>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</si>
  <si>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</si>
  <si>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</si>
  <si>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</si>
  <si>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</si>
  <si>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</si>
  <si>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</si>
  <si>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</si>
  <si>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</si>
  <si>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</si>
  <si>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</si>
  <si>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</si>
  <si>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</si>
  <si>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</si>
  <si>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</si>
  <si>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</si>
  <si>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</si>
  <si>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</si>
  <si>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</si>
  <si>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</si>
  <si>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</si>
  <si>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</si>
  <si>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</si>
  <si>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</si>
  <si>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</si>
  <si>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</si>
  <si>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</si>
  <si>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</si>
  <si>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</si>
  <si>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</si>
  <si>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</si>
  <si>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</si>
  <si>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</si>
  <si>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</si>
  <si>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</si>
  <si>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</si>
  <si>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</si>
  <si>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</si>
  <si>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</si>
  <si>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</si>
  <si>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</si>
  <si>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</si>
  <si>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</si>
  <si>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</si>
  <si>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</si>
  <si>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</si>
  <si>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</si>
  <si>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</si>
  <si>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</si>
  <si>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</si>
  <si>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</si>
  <si>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</si>
  <si>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</si>
  <si>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</si>
  <si>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</si>
  <si>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</si>
  <si>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</si>
  <si>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</si>
  <si>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</si>
  <si>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</si>
  <si>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</si>
  <si>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</si>
  <si>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</si>
  <si>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</si>
  <si>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</si>
  <si>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</si>
  <si>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</si>
  <si>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</si>
  <si>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</si>
  <si>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</si>
  <si>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</si>
  <si>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</si>
  <si>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</si>
  <si>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</si>
  <si>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</si>
  <si>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</si>
  <si>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</si>
  <si>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</si>
  <si>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</si>
  <si>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</si>
  <si>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</si>
  <si>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</si>
  <si>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</si>
  <si>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</si>
  <si>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</si>
  <si>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</si>
  <si>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</si>
  <si>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</si>
  <si>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</si>
  <si>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</si>
  <si>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</si>
  <si>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</si>
  <si>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</si>
  <si>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</si>
  <si>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</si>
  <si>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</si>
  <si>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</si>
  <si>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</si>
  <si>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</si>
  <si>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</si>
  <si>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</si>
  <si>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</si>
  <si>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</si>
  <si>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</si>
  <si>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</si>
  <si>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</si>
  <si>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</si>
  <si>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</si>
  <si>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</si>
  <si>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</si>
  <si>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</si>
  <si>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</si>
  <si>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</si>
  <si>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</si>
  <si>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</si>
  <si>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</si>
  <si>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</si>
  <si>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</si>
  <si>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</si>
  <si>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</si>
  <si>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</si>
  <si>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</si>
  <si>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</si>
  <si>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</si>
  <si>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</si>
  <si>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</si>
  <si>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</si>
  <si>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</si>
  <si>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</si>
  <si>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</si>
  <si>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</si>
  <si>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</si>
  <si>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</si>
  <si>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</si>
  <si>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</si>
  <si>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</si>
  <si>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</si>
  <si>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</si>
  <si>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</si>
  <si>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</si>
  <si>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</si>
  <si>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</si>
  <si>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</si>
  <si>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</si>
  <si>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</si>
  <si>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</si>
  <si>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</si>
  <si>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</si>
  <si>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</si>
  <si>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</si>
  <si>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</si>
  <si>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</si>
  <si>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</si>
  <si>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</si>
  <si>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</si>
  <si>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</si>
  <si>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</si>
  <si>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</si>
  <si>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</si>
  <si>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</si>
  <si>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</si>
  <si>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</si>
  <si>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</si>
  <si>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</si>
  <si>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</si>
  <si>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</si>
  <si>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</si>
  <si>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</si>
  <si>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</si>
  <si>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</si>
  <si>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</si>
  <si>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</si>
  <si>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</si>
  <si>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</si>
  <si>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</si>
  <si>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</si>
  <si>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</si>
  <si>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</si>
  <si>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</si>
  <si>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</si>
  <si>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</si>
  <si>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</si>
  <si>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</si>
  <si>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</si>
  <si>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</si>
  <si>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</si>
  <si>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</si>
  <si>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</si>
  <si>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</si>
  <si>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</si>
  <si>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</si>
  <si>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</si>
  <si>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</si>
  <si>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</si>
  <si>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</si>
  <si>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</si>
  <si>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</si>
  <si>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</si>
  <si>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</si>
  <si>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</si>
  <si>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</si>
  <si>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</si>
  <si>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</si>
  <si>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</si>
  <si>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</si>
  <si>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</si>
  <si>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</si>
  <si>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</si>
  <si>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</si>
  <si>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</si>
  <si>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</si>
  <si>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</si>
  <si>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</si>
  <si>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</si>
  <si>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</si>
  <si>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</si>
  <si>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</si>
  <si>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</si>
  <si>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</si>
  <si>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</si>
  <si>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</si>
  <si>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</si>
  <si>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</si>
  <si>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</si>
  <si>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</si>
  <si>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</si>
  <si>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</si>
  <si>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</si>
  <si>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</si>
  <si>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</si>
  <si>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</si>
  <si>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</si>
  <si>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</si>
  <si>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</si>
  <si>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</si>
  <si>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</si>
  <si>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</si>
  <si>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</si>
  <si>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</si>
  <si>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</si>
  <si>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</si>
  <si>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</si>
  <si>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</si>
  <si>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</si>
  <si>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</si>
  <si>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</si>
  <si>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</si>
  <si>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</si>
  <si>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</si>
  <si>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</si>
  <si>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</si>
  <si>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</si>
  <si>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</si>
  <si>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</si>
  <si>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</si>
  <si>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</si>
  <si>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</si>
  <si>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</si>
  <si>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</si>
  <si>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</si>
  <si>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</si>
  <si>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</si>
  <si>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</si>
  <si>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</si>
  <si>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</si>
  <si>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</si>
  <si>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</si>
  <si>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</si>
  <si>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</si>
  <si>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</si>
  <si>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</si>
  <si>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</si>
  <si>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</si>
  <si>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</si>
  <si>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</si>
  <si>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</si>
  <si>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</si>
  <si>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</si>
  <si>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</si>
  <si>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</si>
  <si>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</si>
  <si>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</si>
  <si>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</si>
  <si>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</si>
  <si>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</si>
  <si>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</si>
  <si>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</si>
  <si>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</si>
  <si>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</si>
  <si>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</si>
  <si>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</si>
  <si>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</si>
  <si>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</si>
  <si>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</si>
  <si>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</si>
  <si>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</si>
  <si>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</si>
  <si>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</si>
  <si>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</si>
  <si>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</si>
  <si>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</si>
  <si>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</si>
  <si>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</si>
  <si>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</si>
  <si>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</si>
  <si>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</si>
  <si>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</si>
  <si>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</si>
  <si>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</si>
  <si>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</si>
  <si>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</si>
  <si>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</si>
  <si>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</si>
  <si>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</si>
  <si>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</si>
  <si>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</si>
  <si>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</si>
  <si>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</si>
  <si>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</si>
  <si>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</si>
  <si>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</si>
  <si>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</si>
  <si>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</si>
  <si>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</si>
  <si>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</si>
  <si>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</si>
  <si>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</si>
  <si>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</si>
  <si>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</si>
  <si>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</si>
  <si>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</si>
  <si>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</si>
  <si>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</si>
  <si>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</si>
  <si>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</si>
  <si>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</si>
  <si>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</si>
  <si>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</si>
  <si>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</si>
  <si>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</si>
  <si>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</si>
  <si>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</si>
  <si>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</si>
  <si>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</si>
  <si>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</si>
  <si>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</si>
  <si>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</si>
  <si>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</si>
  <si>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</si>
  <si>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</si>
  <si>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</si>
  <si>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</si>
  <si>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</si>
  <si>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</si>
  <si>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</si>
  <si>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</si>
  <si>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</si>
  <si>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</si>
  <si>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</si>
  <si>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</si>
  <si>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</si>
  <si>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</si>
  <si>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</si>
  <si>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</si>
  <si>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</si>
  <si>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</si>
  <si>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</si>
  <si>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</si>
  <si>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</si>
  <si>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</si>
  <si>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</si>
  <si>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</si>
  <si>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</si>
  <si>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</si>
  <si>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</si>
  <si>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</si>
  <si>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</si>
  <si>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</si>
  <si>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</si>
  <si>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</si>
  <si>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</si>
  <si>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</si>
  <si>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</si>
  <si>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</si>
  <si>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</si>
  <si>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</si>
  <si>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</si>
  <si>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</si>
  <si>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</si>
  <si>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</si>
  <si>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</si>
  <si>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</si>
  <si>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</si>
  <si>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</si>
  <si>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</si>
  <si>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</si>
  <si>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</si>
  <si>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</si>
  <si>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</si>
  <si>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</si>
  <si>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</si>
  <si>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</si>
  <si>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</si>
  <si>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</si>
  <si>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</si>
  <si>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</si>
  <si>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</si>
  <si>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</si>
  <si>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</si>
  <si>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</si>
  <si>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</si>
  <si>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</si>
  <si>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</si>
  <si>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</si>
  <si>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</si>
  <si>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</si>
  <si>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</si>
  <si>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</si>
  <si>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</si>
  <si>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</si>
  <si>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</si>
  <si>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</si>
  <si>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</si>
  <si>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</si>
  <si>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</si>
  <si>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</si>
  <si>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</si>
  <si>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</si>
  <si>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</si>
  <si>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</si>
  <si>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</si>
  <si>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</si>
  <si>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</si>
  <si>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</si>
  <si>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</si>
  <si>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</si>
  <si>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</si>
  <si>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</si>
  <si>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</si>
  <si>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</si>
  <si>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</si>
  <si>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</si>
  <si>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</si>
  <si>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</si>
  <si>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</si>
  <si>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</si>
  <si>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</si>
  <si>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</si>
  <si>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</si>
  <si>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</si>
  <si>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</si>
  <si>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</si>
  <si>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</si>
  <si>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</si>
  <si>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</si>
  <si>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</si>
  <si>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</si>
  <si>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</si>
  <si>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</si>
  <si>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</si>
  <si>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</si>
  <si>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</si>
  <si>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</si>
  <si>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</si>
  <si>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</si>
  <si>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</si>
  <si>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</si>
  <si>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</si>
  <si>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</si>
  <si>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</si>
  <si>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</si>
  <si>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</si>
  <si>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</si>
  <si>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</si>
  <si>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</si>
  <si>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</si>
  <si>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</si>
  <si>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</si>
  <si>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</si>
  <si>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</si>
  <si>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</si>
  <si>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</si>
  <si>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</si>
  <si>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</si>
  <si>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</si>
  <si>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</si>
  <si>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</si>
  <si>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</si>
  <si>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</si>
  <si>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</si>
  <si>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</si>
  <si>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</si>
  <si>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</si>
  <si>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</si>
  <si>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</si>
  <si>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</si>
  <si>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</si>
  <si>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</si>
  <si>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</si>
  <si>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</si>
  <si>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</si>
  <si>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</si>
  <si>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</si>
  <si>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</si>
  <si>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</si>
  <si>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</si>
  <si>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</si>
  <si>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</si>
  <si>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</si>
  <si>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</si>
  <si>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</si>
  <si>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</si>
  <si>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</si>
  <si>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</si>
  <si>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</si>
  <si>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</si>
  <si>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</si>
  <si>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</si>
  <si>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</si>
  <si>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</si>
  <si>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</si>
  <si>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</si>
  <si>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</si>
  <si>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</si>
  <si>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</si>
  <si>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</si>
  <si>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</si>
  <si>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</si>
  <si>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</si>
  <si>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</si>
  <si>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</si>
  <si>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</si>
  <si>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</si>
  <si>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</si>
  <si>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</si>
  <si>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</si>
  <si>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</si>
  <si>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</si>
  <si>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</si>
  <si>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</si>
  <si>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</si>
  <si>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</si>
  <si>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</si>
  <si>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</si>
  <si>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</si>
  <si>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</si>
  <si>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</si>
  <si>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</si>
  <si>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</si>
  <si>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</si>
  <si>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</si>
  <si>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</si>
  <si>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</si>
  <si>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</si>
  <si>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</si>
  <si>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</si>
  <si>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</si>
  <si>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</si>
  <si>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</si>
  <si>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</si>
  <si>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</si>
  <si>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</si>
  <si>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</si>
  <si>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</si>
  <si>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</si>
  <si>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</si>
  <si>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</si>
  <si>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</si>
  <si>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</si>
  <si>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</si>
  <si>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</si>
  <si>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</si>
  <si>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</si>
  <si>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</si>
  <si>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</si>
  <si>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</si>
  <si>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</si>
  <si>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</si>
  <si>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</si>
  <si>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</si>
  <si>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</si>
  <si>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</si>
  <si>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</si>
  <si>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</si>
  <si>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</si>
  <si>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</si>
  <si>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</si>
  <si>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</si>
  <si>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</si>
  <si>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</si>
  <si>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</si>
  <si>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</si>
  <si>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</si>
  <si>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</si>
  <si>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</si>
  <si>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</si>
  <si>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</si>
  <si>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</si>
  <si>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</si>
  <si>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</si>
  <si>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</si>
  <si>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</si>
  <si>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</si>
  <si>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</si>
  <si>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</si>
  <si>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</si>
  <si>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</si>
  <si>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</si>
  <si>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</si>
  <si>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</si>
  <si>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</si>
  <si>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</si>
  <si>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</si>
  <si>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</si>
  <si>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</si>
  <si>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</si>
  <si>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</si>
  <si>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</si>
  <si>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</si>
  <si>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</si>
  <si>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</si>
  <si>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</si>
  <si>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</si>
  <si>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</si>
  <si>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</si>
  <si>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</si>
  <si>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</si>
  <si>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</si>
  <si>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</si>
  <si>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</si>
  <si>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</si>
  <si>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</si>
  <si>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</si>
  <si>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</si>
  <si>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</si>
  <si>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</si>
  <si>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</si>
  <si>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</si>
  <si>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</si>
  <si>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</si>
  <si>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</si>
  <si>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</si>
  <si>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</si>
  <si>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</si>
  <si>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</si>
  <si>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</si>
  <si>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</si>
  <si>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</si>
  <si>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</si>
  <si>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</si>
  <si>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</si>
  <si>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</si>
  <si>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</si>
  <si>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</si>
  <si>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</si>
  <si>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</si>
  <si>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</si>
  <si>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</si>
  <si>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</si>
  <si>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</si>
  <si>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</si>
  <si>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</si>
  <si>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</si>
  <si>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</si>
  <si>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</si>
  <si>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</si>
  <si>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</si>
  <si>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</si>
  <si>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</si>
  <si>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</si>
  <si>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</si>
  <si>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</si>
  <si>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</si>
  <si>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</si>
  <si>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</si>
  <si>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</si>
  <si>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</si>
  <si>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</si>
  <si>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</si>
  <si>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</si>
  <si>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</si>
  <si>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</si>
  <si>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</si>
  <si>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</si>
  <si>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</si>
  <si>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</si>
  <si>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</si>
  <si>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</si>
  <si>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</si>
  <si>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</si>
  <si>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</si>
  <si>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</si>
  <si>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</si>
  <si>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</si>
  <si>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</si>
  <si>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</si>
  <si>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</si>
  <si>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</si>
  <si>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</si>
  <si>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</si>
  <si>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</si>
  <si>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</si>
  <si>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</si>
  <si>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</si>
  <si>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</si>
  <si>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</si>
  <si>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</si>
  <si>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</si>
  <si>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</si>
  <si>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</si>
  <si>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</si>
  <si>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</si>
  <si>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</si>
  <si>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</si>
  <si>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</si>
  <si>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</si>
  <si>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</si>
  <si>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</si>
  <si>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</si>
  <si>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</si>
  <si>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</si>
  <si>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</si>
  <si>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</si>
  <si>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</si>
  <si>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</si>
  <si>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</si>
  <si>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</si>
  <si>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</si>
  <si>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</si>
  <si>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</si>
  <si>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</si>
  <si>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</si>
  <si>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</si>
  <si>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</si>
  <si>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</si>
  <si>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</si>
  <si>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</si>
  <si>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</si>
  <si>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</si>
  <si>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</si>
  <si>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</si>
  <si>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</si>
  <si>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</si>
  <si>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</si>
  <si>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</si>
  <si>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</si>
  <si>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</si>
  <si>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</si>
  <si>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</si>
  <si>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</si>
  <si>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</si>
  <si>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</si>
  <si>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</si>
  <si>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</si>
  <si>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</si>
  <si>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</si>
  <si>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</si>
  <si>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</si>
  <si>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</si>
  <si>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</si>
  <si>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</si>
  <si>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</si>
  <si>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</si>
  <si>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</si>
  <si>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</si>
  <si>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</si>
  <si>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</si>
  <si>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</si>
  <si>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</si>
  <si>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</si>
  <si>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</si>
  <si>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</si>
  <si>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</si>
  <si>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</si>
  <si>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</si>
  <si>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</si>
  <si>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</si>
  <si>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</si>
  <si>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</si>
  <si>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</si>
  <si>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</si>
  <si>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</si>
  <si>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</si>
  <si>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</si>
  <si>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</si>
  <si>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</si>
  <si>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</si>
  <si>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</si>
  <si>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</si>
  <si>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</si>
  <si>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</si>
  <si>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</si>
  <si>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</si>
  <si>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</si>
  <si>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</si>
  <si>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</si>
  <si>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</si>
  <si>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</si>
  <si>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</si>
  <si>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</si>
  <si>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</si>
  <si>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</si>
  <si>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</si>
  <si>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</si>
  <si>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</si>
  <si>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</si>
  <si>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</si>
  <si>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</si>
  <si>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</si>
  <si>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</si>
  <si>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</si>
  <si>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</si>
  <si>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</si>
  <si>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</si>
  <si>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</si>
  <si>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</si>
  <si>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</si>
  <si>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</si>
  <si>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</si>
  <si>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</si>
  <si>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</si>
  <si>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</si>
  <si>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</si>
  <si>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</si>
  <si>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</si>
  <si>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</si>
  <si>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</si>
  <si>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</si>
  <si>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</si>
  <si>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</si>
  <si>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</si>
  <si>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</si>
  <si>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</si>
  <si>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</si>
  <si>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</si>
  <si>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</si>
  <si>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</si>
  <si>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</si>
  <si>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</si>
  <si>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</si>
  <si>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</si>
  <si>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</si>
  <si>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</si>
  <si>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</si>
  <si>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</si>
  <si>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</si>
  <si>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</si>
  <si>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</si>
  <si>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</si>
  <si>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</si>
  <si>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</si>
  <si>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</si>
  <si>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</si>
  <si>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</si>
  <si>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</si>
  <si>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</si>
  <si>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</si>
  <si>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</si>
  <si>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</si>
  <si>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</si>
  <si>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</si>
  <si>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</si>
  <si>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</si>
  <si>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</si>
  <si>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</si>
  <si>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</si>
  <si>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</si>
  <si>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</si>
  <si>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</si>
  <si>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</si>
  <si>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</si>
  <si>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</si>
  <si>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</si>
  <si>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</si>
  <si>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</si>
  <si>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</si>
  <si>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</si>
  <si>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</si>
  <si>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</si>
  <si>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</si>
  <si>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</si>
  <si>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</si>
  <si>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</si>
  <si>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</si>
  <si>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</si>
  <si>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</si>
  <si>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</si>
  <si>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</si>
  <si>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</si>
  <si>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</si>
  <si>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</si>
  <si>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</si>
  <si>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</si>
  <si>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</si>
  <si>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</si>
  <si>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</si>
  <si>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</si>
  <si>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</si>
  <si>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</si>
  <si>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</si>
  <si>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</si>
  <si>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</si>
  <si>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</si>
  <si>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</si>
  <si>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</si>
  <si>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</si>
  <si>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</si>
  <si>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</si>
  <si>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</si>
  <si>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</si>
  <si>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</si>
  <si>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</si>
  <si>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</si>
  <si>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</si>
  <si>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</si>
  <si>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</si>
  <si>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</si>
  <si>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</si>
  <si>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</si>
  <si>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</si>
  <si>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</si>
  <si>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</si>
  <si>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</si>
  <si>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</si>
  <si>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</si>
  <si>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</si>
  <si>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</si>
  <si>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</si>
  <si>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</si>
  <si>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</si>
  <si>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</si>
  <si>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</si>
  <si>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</si>
  <si>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</si>
  <si>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</si>
  <si>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</si>
  <si>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</si>
  <si>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</si>
  <si>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</si>
  <si>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</si>
  <si>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</si>
  <si>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</si>
  <si>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</si>
  <si>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</si>
  <si>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</si>
  <si>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</si>
  <si>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</si>
  <si>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</si>
  <si>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</si>
  <si>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</si>
  <si>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</si>
  <si>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</si>
  <si>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</si>
  <si>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</si>
  <si>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</si>
  <si>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</si>
  <si>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</si>
  <si>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</si>
  <si>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</si>
  <si>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</si>
  <si>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</si>
  <si>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</si>
  <si>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</si>
  <si>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</si>
  <si>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</si>
  <si>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</si>
  <si>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</si>
  <si>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</si>
  <si>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</si>
  <si>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</si>
  <si>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</si>
  <si>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</si>
  <si>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</si>
  <si>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</si>
  <si>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</si>
  <si>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</si>
  <si>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</si>
  <si>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</si>
  <si>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</si>
  <si>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</si>
  <si>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</si>
  <si>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</si>
  <si>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</si>
  <si>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</si>
  <si>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</si>
  <si>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</si>
  <si>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</si>
  <si>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</si>
  <si>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</si>
  <si>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</si>
  <si>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</si>
  <si>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</si>
  <si>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</si>
  <si>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</si>
  <si>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</si>
  <si>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</si>
  <si>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</si>
  <si>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</si>
  <si>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</si>
  <si>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</si>
  <si>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</si>
  <si>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</si>
  <si>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</si>
  <si>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</si>
  <si>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</si>
  <si>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</si>
  <si>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</si>
  <si>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</si>
  <si>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</si>
  <si>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</si>
  <si>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</si>
  <si>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</si>
  <si>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</si>
  <si>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</si>
  <si>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</si>
  <si>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</si>
  <si>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</si>
  <si>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</si>
  <si>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</si>
  <si>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</si>
  <si>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</si>
  <si>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</si>
  <si>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</si>
  <si>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</si>
  <si>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</si>
  <si>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</si>
  <si>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</si>
  <si>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</si>
  <si>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</si>
  <si>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</si>
  <si>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</si>
  <si>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</si>
  <si>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</si>
  <si>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</si>
  <si>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</si>
  <si>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</si>
  <si>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</si>
  <si>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</si>
  <si>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</si>
  <si>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</si>
  <si>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</si>
  <si>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</si>
  <si>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</si>
  <si>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</si>
  <si>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</si>
  <si>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</si>
  <si>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</si>
  <si>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</si>
  <si>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</si>
  <si>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</si>
  <si>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</si>
  <si>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</si>
  <si>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</si>
  <si>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</si>
  <si>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</si>
  <si>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</si>
  <si>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</si>
  <si>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</si>
  <si>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</si>
  <si>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</si>
  <si>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</si>
  <si>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</si>
  <si>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</si>
  <si>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</si>
  <si>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</si>
  <si>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</si>
  <si>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</si>
  <si>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</si>
  <si>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</si>
  <si>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</si>
  <si>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</si>
  <si>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</si>
  <si>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</si>
  <si>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</si>
  <si>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</si>
  <si>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</si>
  <si>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</si>
  <si>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</si>
  <si>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</si>
  <si>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</si>
  <si>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</si>
  <si>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</si>
  <si>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</si>
  <si>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</si>
  <si>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</si>
  <si>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</si>
  <si>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</si>
  <si>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</si>
  <si>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</si>
  <si>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</si>
  <si>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</si>
  <si>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</si>
  <si>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</si>
  <si>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</si>
  <si>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</si>
  <si>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</si>
  <si>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</si>
  <si>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</si>
  <si>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</si>
  <si>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</si>
  <si>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</si>
  <si>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</si>
  <si>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</si>
  <si>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</si>
  <si>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</si>
  <si>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</si>
  <si>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</si>
  <si>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</si>
  <si>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</si>
  <si>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</si>
  <si>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</si>
  <si>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</si>
  <si>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</si>
  <si>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</si>
  <si>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</si>
  <si>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</si>
  <si>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</si>
  <si>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</si>
  <si>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</si>
  <si>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</si>
  <si>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</si>
  <si>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</si>
  <si>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</si>
  <si>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</si>
  <si>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</si>
  <si>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</si>
  <si>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</si>
  <si>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</si>
  <si>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</si>
  <si>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</si>
  <si>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</si>
  <si>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</si>
  <si>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</si>
  <si>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</si>
  <si>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</si>
  <si>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</si>
  <si>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</si>
  <si>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</si>
  <si>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</si>
  <si>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</si>
  <si>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</si>
  <si>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</si>
  <si>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</si>
  <si>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</si>
  <si>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</si>
  <si>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</si>
  <si>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</si>
  <si>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</si>
  <si>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</si>
  <si>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</si>
  <si>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</si>
  <si>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</si>
  <si>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</si>
  <si>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</si>
  <si>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</si>
  <si>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</si>
  <si>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</si>
  <si>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</si>
  <si>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</si>
  <si>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</si>
  <si>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</si>
  <si>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</si>
  <si>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</si>
  <si>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</si>
  <si>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</si>
  <si>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</si>
  <si>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</si>
  <si>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</si>
  <si>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</si>
  <si>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</si>
  <si>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</si>
  <si>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</si>
  <si>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</si>
  <si>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</si>
  <si>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</si>
  <si>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</si>
  <si>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</si>
  <si>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</si>
  <si>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</si>
  <si>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</si>
  <si>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</si>
  <si>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</si>
  <si>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</si>
  <si>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</si>
  <si>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</si>
  <si>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</si>
  <si>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</si>
  <si>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</si>
  <si>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</si>
  <si>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</si>
  <si>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</si>
  <si>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</si>
  <si>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</si>
  <si>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</si>
  <si>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</si>
  <si>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</si>
  <si>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</si>
  <si>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</si>
  <si>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</si>
  <si>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</si>
  <si>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</si>
  <si>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</si>
  <si>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</si>
  <si>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</si>
  <si>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</si>
  <si>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</si>
  <si>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</si>
  <si>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</si>
  <si>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</si>
  <si>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</si>
  <si>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</si>
  <si>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</si>
  <si>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</si>
  <si>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</si>
  <si>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</si>
  <si>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</si>
  <si>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</si>
  <si>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</si>
  <si>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</si>
  <si>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</si>
  <si>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</si>
  <si>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</si>
  <si>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</si>
  <si>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</si>
  <si>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</si>
  <si>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</si>
  <si>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</si>
  <si>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</si>
  <si>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</si>
  <si>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</si>
  <si>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</si>
  <si>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</si>
  <si>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</si>
  <si>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</si>
  <si>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</si>
  <si>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</si>
  <si>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</si>
  <si>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</si>
  <si>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</si>
  <si>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</si>
  <si>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</si>
  <si>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</si>
  <si>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</si>
  <si>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</si>
  <si>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</si>
  <si>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</si>
  <si>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</si>
  <si>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</si>
  <si>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</si>
  <si>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</si>
  <si>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</si>
  <si>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</si>
  <si>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</si>
  <si>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</si>
  <si>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</si>
  <si>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</si>
  <si>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</si>
  <si>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</si>
  <si>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</si>
  <si>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</si>
  <si>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</si>
  <si>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</si>
  <si>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</si>
  <si>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</si>
  <si>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</si>
  <si>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</si>
  <si>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</si>
  <si>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</si>
  <si>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</si>
  <si>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</si>
  <si>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</si>
  <si>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</si>
  <si>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</si>
  <si>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</si>
  <si>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</si>
  <si>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</si>
  <si>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</si>
  <si>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</si>
  <si>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</si>
  <si>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</si>
  <si>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</si>
  <si>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</si>
  <si>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</si>
  <si>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</si>
  <si>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</si>
  <si>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</si>
  <si>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</si>
  <si>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</si>
  <si>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</si>
  <si>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</si>
  <si>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</si>
  <si>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</si>
  <si>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</si>
  <si>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</si>
  <si>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</si>
  <si>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</si>
  <si>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</si>
  <si>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</si>
  <si>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</si>
  <si>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</si>
  <si>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</si>
  <si>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</si>
  <si>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</si>
  <si>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</si>
  <si>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</si>
  <si>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</si>
  <si>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</si>
  <si>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</si>
  <si>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</si>
  <si>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</si>
  <si>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</si>
  <si>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</si>
  <si>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</si>
  <si>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</si>
  <si>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</si>
  <si>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</si>
  <si>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</si>
  <si>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</si>
  <si>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</si>
  <si>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</si>
  <si>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</si>
  <si>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</si>
  <si>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</si>
  <si>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</si>
  <si>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</si>
  <si>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</si>
  <si>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</si>
  <si>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</si>
  <si>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</si>
  <si>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</si>
  <si>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</si>
  <si>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</si>
  <si>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</si>
  <si>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</si>
  <si>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</si>
  <si>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</si>
  <si>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</si>
  <si>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</si>
  <si>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</si>
  <si>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</si>
  <si>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</si>
  <si>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</si>
  <si>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</si>
  <si>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</si>
  <si>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</si>
  <si>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</si>
  <si>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</si>
  <si>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</si>
  <si>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</si>
  <si>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</si>
  <si>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</si>
  <si>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</si>
  <si>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</si>
  <si>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</si>
  <si>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</si>
  <si>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</si>
  <si>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</si>
  <si>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</si>
  <si>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</si>
  <si>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</si>
  <si>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</si>
  <si>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</si>
  <si>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</si>
  <si>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</si>
  <si>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</si>
  <si>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</si>
  <si>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</si>
  <si>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</si>
  <si>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</si>
  <si>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</si>
  <si>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</si>
  <si>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</si>
  <si>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</si>
  <si>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</si>
  <si>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</si>
  <si>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</si>
  <si>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</si>
  <si>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</si>
  <si>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</si>
  <si>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</si>
  <si>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</si>
  <si>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</si>
  <si>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</si>
  <si>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</si>
  <si>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</si>
  <si>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</si>
  <si>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</si>
  <si>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</si>
  <si>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</si>
  <si>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</si>
  <si>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</si>
  <si>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</si>
  <si>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</si>
  <si>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</si>
  <si>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</si>
  <si>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</si>
  <si>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</si>
  <si>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</si>
  <si>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</si>
  <si>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</si>
  <si>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</si>
  <si>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</si>
  <si>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</si>
  <si>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</si>
  <si>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</si>
  <si>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</si>
  <si>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</si>
  <si>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</si>
  <si>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</si>
  <si>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</si>
  <si>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</si>
  <si>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</si>
  <si>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</si>
  <si>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</si>
  <si>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</si>
  <si>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</si>
  <si>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</si>
  <si>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</si>
  <si>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</si>
  <si>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</si>
  <si>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</si>
  <si>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</si>
  <si>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</si>
  <si>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</si>
  <si>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</si>
  <si>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</si>
  <si>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</si>
  <si>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</si>
  <si>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</si>
  <si>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</si>
  <si>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</si>
  <si>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</si>
  <si>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</si>
  <si>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</si>
  <si>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</si>
  <si>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</si>
  <si>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</si>
  <si>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</si>
  <si>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</si>
  <si>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</si>
  <si>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</si>
  <si>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</si>
  <si>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</si>
  <si>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</si>
  <si>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</si>
  <si>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</si>
  <si>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</si>
  <si>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</si>
  <si>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</si>
  <si>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</si>
  <si>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</si>
  <si>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</si>
  <si>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</si>
  <si>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</si>
  <si>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</si>
  <si>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</si>
  <si>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</si>
  <si>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</si>
  <si>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</si>
  <si>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</si>
  <si>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</si>
  <si>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</si>
  <si>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</si>
  <si>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</si>
  <si>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</si>
  <si>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</si>
  <si>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</si>
  <si>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</si>
  <si>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</si>
  <si>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</si>
  <si>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PCM-20251009-00001986</t>
  </si>
  <si>
    <t xml:space="preserve">ETA 60 min </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</si>
  <si>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</si>
  <si>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</si>
  <si>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</si>
  <si>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</si>
  <si>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</si>
  <si>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</si>
  <si>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</si>
  <si>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</si>
  <si>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</si>
  <si>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</si>
  <si>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r>
      <rPr>
        <sz val="11"/>
        <color rgb="FF000000"/>
        <rFont val="Calibri"/>
      </rPr>
      <t xml:space="preserve">Cell down due to obsolete module shortage ( issue esclated to LATIS team and waiting their support to arrange modules)    </t>
    </r>
    <r>
      <rPr>
        <b/>
        <sz val="14"/>
        <color rgb="FF000000"/>
        <rFont val="Calibri"/>
      </rPr>
      <t>(totally down now will check after TL0131)</t>
    </r>
  </si>
  <si>
    <t>PCM-20251009-00001098</t>
  </si>
  <si>
    <t xml:space="preserve">3 G Down due to module issue under arrangement </t>
  </si>
  <si>
    <t>PCM-20251003-00001576</t>
  </si>
  <si>
    <t>Cell down due to obsolete module shortage ( issue esclated to LATIS team and waiting their support to arrange modules)</t>
  </si>
  <si>
    <t>PCM-20251004-00001986</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</si>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</sst>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1"/>
      <color rgb="FF000000"/>
      <name val="Calibri"/>
    </font>
    <font>
      <b/>
      <sz val="14"/>
      <color rgb="FF00000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xf numFmtId="0" fontId="33" fillId="9"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6" totalsRowShown="0" headerRowDxfId="157" dataDxfId="156" headerRowBorderDxfId="154" tableBorderDxfId="155" totalsRowBorderDxfId="153">
  <autoFilter ref="A1:CJ1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0" totalsRowShown="0" headerRowDxfId="15" dataDxfId="14" headerRowBorderDxfId="12" tableBorderDxfId="13">
  <autoFilter ref="A1:L2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3"/>
      <c r="N1" s="163"/>
      <c r="O1" s="163"/>
    </row>
    <row r="2" spans="1:15" s="70" customFormat="1" ht="70.5" customHeight="1">
      <c r="A2" s="68" t="s">
        <v>38963</v>
      </c>
      <c r="B2" s="65" t="str">
        <f>IFERROR(VLOOKUP(D2,DB!A:K,11,0),"")</f>
        <v>R1</v>
      </c>
      <c r="C2" s="65">
        <v>1</v>
      </c>
      <c r="D2" s="85" t="s">
        <v>17807</v>
      </c>
      <c r="E2" s="69" t="s">
        <v>38964</v>
      </c>
      <c r="F2" s="82">
        <v>45662.948425925926</v>
      </c>
      <c r="G2" s="72">
        <f ca="1">IFERROR(NOW()-F2,"")</f>
        <v>276.8997456018551</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44"/>
      <c r="G3" s="145">
        <f ca="1">IFERROR(NOW()-F3,"")</f>
        <v>45939.848171412035</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45939.848171412035</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45939.848171412035</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45939.848171412035</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45939.848171412035</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45939.848171412035</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45939.848171412035</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45939.848171412035</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45939.848171412035</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45939.848171412035</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45939.848171412035</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45939.848171412035</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45939.848171412035</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45939.848171412035</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45939.848171412035</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45939.848171412035</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45939.848171412035</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45939.848171412035</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45939.848171412035</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45939.848171412035</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45939.848171412035</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45939.848171412035</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45939.848171412035</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45939.848171412035</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45939.848171412035</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45939.848171412035</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45939.848171412035</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45939.848171412035</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45939.848171412035</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45939.848171412035</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45939.848171412035</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45939.848171412035</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45939.848171412035</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45939.848171412035</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45939.848171412035</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45939.848171412035</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45939.848171412035</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45939.848171412035</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45939.848171412035</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45939.848171412035</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45939.848171412035</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45939.848171412035</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45939.848171412035</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45939.848171412035</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45939.848171412035</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45939.848171412035</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45939.848171412035</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45939.848171412035</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45939.848171412035</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45939.848171412035</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45939.848171412035</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45939.848171412035</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45939.848171412035</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45939.848171412035</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45939.848171412035</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45939.848171412035</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45939.848171412035</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45939.848171412035</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45939.848171412035</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45939.848171412035</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45939.848171412035</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102A966A-E1D1-4C2D-9CCE-857E28C76E33}"/>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6"/>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133.12108807870391</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114.84833344907383</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25613</v>
      </c>
      <c r="E6" s="120" t="s">
        <v>38964</v>
      </c>
      <c r="F6" s="121">
        <v>45939.713171296295</v>
      </c>
      <c r="G6" s="122">
        <f ca="1">IFERROR(NOW()-F6,"-")</f>
        <v>0.13500011574069504</v>
      </c>
      <c r="H6" s="121">
        <v>45939.707615740743</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39054</v>
      </c>
      <c r="B7" s="18" t="str">
        <f>IFERROR(VLOOKUP(D7,DB!A:K,11,0),"")</f>
        <v>R2</v>
      </c>
      <c r="C7" s="18">
        <v>2</v>
      </c>
      <c r="D7" s="19" t="s">
        <v>24464</v>
      </c>
      <c r="E7" s="120" t="s">
        <v>38964</v>
      </c>
      <c r="F7" s="121">
        <v>45939.824189814812</v>
      </c>
      <c r="G7" s="122">
        <f ca="1">IFERROR(NOW()-F7,"-")</f>
        <v>2.3981597223610152E-2</v>
      </c>
      <c r="H7" s="121">
        <v>45939.812384259261</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45939.848171412035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45939.848171412035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45939.848171412035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45939.848171412035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45939.848171412035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45939.848171412035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45939.848171412035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45939.848171412035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45939.848171412035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45939.848171412035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45939.848171412035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45939.848171412035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45939.848171412035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45939.848171412035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45939.848171412035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45939.848171412035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45939.848171412035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45939.848171412035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45939.848171412035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45939.848171412035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45939.848171412035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45939.848171412035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45939.848171412035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45939.848171412035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45939.848171412035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45939.848171412035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45939.848171412035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45939.848171412035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45939.848171412035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45939.848171412035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45939.848171412035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45939.848171412035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45939.848171412035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45939.848171412035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45939.848171412035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45939.848171412035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45939.848171412035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45939.848171412035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45939.848171412035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45939.848171412035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45939.848171412035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45939.848171412035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45939.848171412035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45939.848171412035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45939.848171412035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45939.848171412035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45939.848171412035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45939.848171412035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45939.848171412035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45939.848171412035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45939.848171412035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45939.848171412035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45939.848171412035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45939.848171412035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45939.848171412035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45939.848171412035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45939.848171412035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45939.848171412035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45939.848171412035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45939.848171412035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45939.848171412035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45939.848171412035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45939.848171412035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45939.848171412035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45939.848171412035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45939.848171412035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45939.848171412035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45939.848171412035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45939.848171412035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45939.848171412035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45939.848171412035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45939.848171412035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45939.848171412035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45939.848171412035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45939.848171412035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45939.848171412035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45939.848171412035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45939.848171412035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45939.848171412035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45939.848171412035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45939.848171412035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45939.848171412035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45939.848171412035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45939.848171412035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45939.848171412035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45939.848171412035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45939.848171412035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45939.848171412035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45939.848171412035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45939.848171412035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45939.848171412035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45939.848171412035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45939.848171412035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45939.848171412035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45939.848171412035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45939.848171412035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45939.848171412035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45939.848171412035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45939.848171412035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45939.848171412035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45939.848171412035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45939.848171412035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45939.848171412035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45939.848171412035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45939.848171412035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45939.848171412035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45939.848171412035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45939.848171412035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45939.848171412035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45939.848171412035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45939.848171412035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45939.848171412035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45939.848171412035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45939.848171412035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45939.848171412035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45939.848171412035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45939.848171412035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45939.848171412035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45939.848171412035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45939.848171412035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45939.848171412035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45939.848171412035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45939.848171412035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45939.848171412035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45939.848171412035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45939.848171412035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45939.848171412035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45939.848171412035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45939.848171412035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45939.848171412035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45939.848171412035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45939.848171412035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45939.848171412035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45939.848171412035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45939.848171412035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45939.848171412035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45939.848171412035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45939.848171412035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45939.848171412035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45939.848171412035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45939.848171412035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45939.848171412035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45939.848171412035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45939.848171412035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45939.848171412035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45939.848171412035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45939.848171412035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45939.848171412035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45939.848171412035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45939.848171412035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45939.848171412035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45939.848171412035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45939.848171412035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45939.848171412035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45939.848171412035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45939.848171412035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45939.848171412035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45939.848171412035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45939.848171412035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45939.848171412035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45939.848171412035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45939.848171412035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45939.848171412035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45939.848171412035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45939.848171412035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45939.848171412035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45939.848171412035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45939.848171412035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45939.848171412035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45939.848171412035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45939.848171412035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45939.848171412035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45939.848171412035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45939.848171412035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45939.848171412035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45939.848171412035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45939.848171412035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45939.848171412035</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45939.848171412035</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45939.848171412035</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45939.848171412035</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45939.848171412035</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45939.848171412035</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45939.848171412035</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45939.848171412035</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45939.848171412035</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45939.848171412035</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45939.848171412035</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45939.848171412035</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sheetData>
  <dataValidations count="2">
    <dataValidation allowBlank="1" showInputMessage="1" showErrorMessage="1" sqref="E1" xr:uid="{4D935161-CDD3-4592-B877-3FB59C99E142}"/>
    <dataValidation type="list" allowBlank="1" showInputMessage="1" showErrorMessage="1" sqref="E3:E1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45939.848171527781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45939.848171527781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45939.848171527781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45939.848171527781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45939.848171527781</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45939.848171527781</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45939.848171527781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45939.848171527781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45939.848171527781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45939.848171527781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45939.848171527781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45939.848171527781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45939.848171527781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45939.848171527781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45939.848171527781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45939.848171527781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45939.848171527781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45939.848171527781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45939.848171527781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45939.848171527781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45939.848171527781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45939.848171527781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45939.848171527781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45939.848171527781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45939.848171527781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45939.848171527781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45939.848171527781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45939.848171527781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45939.848171527781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45939.848171527781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45939.848171527781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45939.848171527781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45939.848171527781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45939.848171527781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45939.848171527781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45939.848171527781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45939.848171527781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45939.848171527781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45939.848171527781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45939.848171527781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45939.848171527781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45939.848171527781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45939.848171527781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45939.848171527781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45939.848171527781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45939.848171527781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45939.848171527781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45939.848171527781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45939.848171527781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45939.848171527781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45939.848171527781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45939.848171527781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45939.848171527781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45939.848171527781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45939.848171527781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45939.848171527781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45939.848171527781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45939.848171527781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45939.848171527781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45939.848171527781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45939.848171527781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45939.848171527781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45939.848171527781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45939.848171527781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45939.848171527781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45939.848171527781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45939.848171527781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45939.848171527781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45939.848171527781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45939.848171527781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45939.848171527781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45939.848171527781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45939.848171527781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45939.848171527781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45939.848171527781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45939.848171527781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45939.848171527781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45939.848171527781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45939.848171527781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45939.848171527781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45939.848171527781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45939.848171527781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45939.848171527781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45939.848171527781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45939.848171527781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45939.848171527781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45939.848171527781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45939.848171527781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45939.848171527781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45939.848171527781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45939.848171527781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45939.848171527781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45939.848171527781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45939.848171527781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45939.848171527781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45939.848171527781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45939.848171527781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45939.848171527781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45939.848171527781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45939.848171527781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45939.848171527781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45939.848171527781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45939.848171527781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45939.848171527781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45939.848171527781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45939.848171527781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45939.848171527781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45939.848171527781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45939.848171527781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45939.848171527781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45939.848171527781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45939.848171527781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45939.848171527781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45939.848171527781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45939.848171527781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45939.848171527781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45939.848171527781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45939.848171527781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45939.848171527781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45939.848171527781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45939.848171527781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45939.848171527781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45939.848171527781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45939.848171527781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45939.848171527781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45939.848171527781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45939.848171527781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45939.848171527781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45939.848171527781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45939.848171527781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45939.848171527781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45939.848171527781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45939.848171527781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45939.848171527781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45939.848171527781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45939.848171527781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45939.848171527781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45939.848171527781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45939.848171527781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45939.848171527781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45939.848171527781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45939.848171527781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45939.848171527781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45939.848171527781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45939.848171527781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45939.848171527781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45939.848171527781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45939.848171527781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45939.848171527781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45939.848171527781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45939.848171527781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45939.848171527781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45939.848171527781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45939.848171527781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45939.848171527781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45939.848171527781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45939.848171527781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45939.848171527781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45939.848171527781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45939.848171527781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45939.848171527781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45939.848171527781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45939.848171527781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45939.848171527781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45939.848171527781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45939.848171527781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45939.848171527781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45939.848171527781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45939.848171527781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45939.848171527781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45939.848171527781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45939.848171527781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45939.848171527781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45939.848171527781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45939.848171527781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45939.848171527781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45939.848171527781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45939.848171527781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45939.848171527781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45939.848171527781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45939.848171527781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45939.848171527781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45939.848171527781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45939.848171527781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45939.848171527781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45939.848171527781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45939.848171527781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45939.848171527781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45939.848171527781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45939.848171527781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45939.848171527781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45939.848171527781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45939.848171527781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45939.848171527781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45939.848171527781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45939.848171527781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45939.848171527781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45939.848171527781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45939.848171527781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45939.848171527781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45939.848171527781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45939.848171527781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45939.848171527781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45939.848171527781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45939.848171527781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45939.848171527781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45939.848171527781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45939.848171527781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45939.848171527781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45939.848171527781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45939.848171527781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45939.848171527781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45939.848171527781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45939.848171527781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45939.848171527781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45939.848171527781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45939.848171527781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45939.848171527781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45939.848171527781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45939.848171527781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45939.848171527781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45939.848171527781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45939.848171527781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45939.848171527781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45939.848171527781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45939.848171527781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45939.848171527781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45939.848171527781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45939.848171527781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45939.848171527781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45939.848171527781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45939.848171527781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45939.848171527781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45939.848171527781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45939.848171527781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45939.848171527781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45939.848171527781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45939.848171527781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45939.848171527781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45939.848171527781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45939.848171527781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45939.848171527781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45939.848171527781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45939.848171527781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45939.848171527781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45939.848171527781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45939.848171527781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45939.848171527781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45939.848171527781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45939.848171527781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45939.848171527781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45939.848171527781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45939.848171527781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45939.848171527781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45939.848171527781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45939.848171527781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45939.848171527781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45939.848171527781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45939.848171527781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45939.848171527781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45939.848171527781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45939.848171527781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45939.848171527781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45939.848171527781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45939.848171527781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45939.848171527781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45939.848171527781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45939.848171527781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45939.848171527781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45939.848171527781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45939.848171527781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45939.848171527781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45939.848171527781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45939.848171527781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45939.848171527781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45939.848171527781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45939.848171527781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45939.848171527781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45939.848171527781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45939.848171527781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45939.848171527781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45939.848171527781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45939.848171527781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45939.848171527781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45939.848171527781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45939.848171527781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45939.848171527781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45939.848171527781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45939.848171527781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45939.848171527781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45939.848171527781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45939.848171527781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45939.848171527781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45939.848171527781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45939.848171527781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45939.848171527781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45939.848171527781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45939.848171527781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45939.848171527781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45939.848171527781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45939.848171527781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45939.848171527781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45939.848171527781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45939.848171527781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45939.848171527781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45939.848171527781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45939.848171527781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45939.848171527781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45939.848171527781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45939.848171527781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45939.848171527781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45939.848171527781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45939.848171527781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45939.848171527781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45939.848171527781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45939.848171527781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45939.848171527781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45939.848171527781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45939.848171527781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45939.848171527781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45939.848171527781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45939.848171527781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45939.848171527781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45939.848171527781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45939.848171527781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45939.848171527781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45939.848171527781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45939.848171527781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45939.848171527781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45939.848171527781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45939.848171527781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45939.848171527781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45939.848171527781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45939.848171527781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45939.848171527781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45939.848171527781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45939.848171527781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45939.848171527781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45939.848171527781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45939.848171527781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45939.848171527781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45939.848171527781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45939.848171527781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45939.848171527781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45939.848171527781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45939.848171527781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45939.848171527781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45939.848171527781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45939.848171527781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45939.848171527781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45939.848171527781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45939.848171527781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45939.848171527781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45939.848171527781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45939.848171527781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45939.848171527781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45939.848171527781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45939.848171527781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45939.848171527781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45939.848171527781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45939.848171527781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45939.848171527781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45939.848171527781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45939.848171527781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45939.848171527781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45939.848171527781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45939.848171527781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45939.848171527781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45939.848171527781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45939.848171527781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45939.848171527781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45939.848171527781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45939.848171527781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45939.848171527781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45939.848171527781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45939.848171527781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45939.848171527781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45939.848171527781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45939.848171527781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45939.848171527781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45939.848171527781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45939.848171527781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45939.848171527781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45939.848171527781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45939.848171527781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45939.848171527781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45939.848171527781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45939.848171527781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45939.848171527781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45939.848171527781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45939.848171527781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45939.848171527781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45939.848171527781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45939.848171527781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45939.848171527781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45939.848171527781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45939.848171527781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45939.848171527781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45939.848171527781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45939.848171527781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45939.848171527781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45939.848171527781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45939.848171527781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45939.848171527781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45939.848171527781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45939.848171527781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45939.848171527781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45939.848171527781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45939.848171527781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45939.848171527781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45939.848171527781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45939.848171527781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45939.848171527781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45939.848171527781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45939.848171527781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45939.848171527781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45939.848171527781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45939.848171527781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45939.848171527781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45939.848171527781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45939.848171527781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45939.848171527781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45939.848171527781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45939.848171527781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45939.848171527781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45939.848171527781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45939.848171527781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45939.848171527781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45939.848171527781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45939.848171527781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45939.848171527781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45939.848171527781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45939.848171527781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45939.848171527781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45939.848171527781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45939.848171527781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45939.848171527781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45939.848171527781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45939.848171527781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45939.848171527781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45939.848171527781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45939.848171527781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45939.848171527781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45939.848171527781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45939.848171527781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45939.848171527781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45939.848171527781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45939.848171527781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45939.848171527781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45939.848171527781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45939.848171527781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45939.848171527781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45939.848171527781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45939.848171527781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45939.848171527781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45939.848171527781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45939.848171527781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45939.848171527781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45939.848171527781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45939.848171527781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45939.848171527781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45939.848171527781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45939.848171527781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45939.848171527781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45939.848171527781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45939.848171527781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45939.848171527781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45939.848171527781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45939.848171527781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45939.848171527781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45939.848171527781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45939.848171527781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45939.848171527781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45939.848171527781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45939.848171527781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45939.848171527781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45939.848171527781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45939.848171527781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45939.848171527781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45939.848171527781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45939.848171527781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45939.848171527781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45939.848171527781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45939.848171527781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45939.848171527781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45939.848171527781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45939.848171527781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45939.848171527781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45939.848171527781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45939.848171527781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45939.848171527781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45939.848171527781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45939.848171527781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45939.848171527781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45939.848171527781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45939.848171527781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45939.848171527781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45939.848171527781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45939.848171527781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45939.848171527781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45939.848171527781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45939.848171527781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45939.848171527781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45939.848171527781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45939.848171527781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45939.848171527781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45939.848171527781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45939.848171527781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45939.848171527781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45939.848171527781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45939.848171527781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45939.848171527781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45939.848171527781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45939.848171527781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45939.848171527781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45939.848171527781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45939.848171527781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45939.848171527781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45939.848171527781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45939.848171527781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45939.848171527781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45939.848171527781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45939.848171527781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45939.848171527781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45939.848171527781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45939.848171527781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45939.848171527781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45939.848171527781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45939.848171527781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45939.848171527781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45939.848171527781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45939.848171527781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45939.848171527781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45939.848171527781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45939.848171527781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45939.848171527781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45939.848171527781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45939.848171527781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45939.848171527781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45939.848171527781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45939.848171527781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45939.848171527781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45939.848171527781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45939.848171527781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45939.848171527781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45939.848171527781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45939.848171527781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45939.848171527781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45939.848171527781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45939.848171527781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45939.848171527781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45939.848171527781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45939.848171527781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45939.848171527781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45939.848171527781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45939.848171527781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45939.848171527781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45939.848171527781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45939.848171527781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45939.848171527781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45939.848171527781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45939.848171527781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45939.848171527781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45939.848171527781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45939.848171527781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45939.848171527781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45939.848171527781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45939.848171527781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45939.848171527781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45939.848171527781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45939.848171527781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45939.848171527781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45939.848171527781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45939.848171527781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45939.848171527781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45939.848171527781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45939.848171527781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45939.848171527781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45939.848171527781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45939.848171527781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45939.848171527781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45939.848171527781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45939.848171527781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45939.848171527781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45939.848171527781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45939.848171527781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45939.848171527781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45939.848171527781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45939.848171527781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45939.848171527781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45939.848171527781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45939.848171527781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45939.848171527781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45939.848171527781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45939.848171527781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45939.848171527781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45939.848171527781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45939.848171527781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45939.848171527781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45939.848171527781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45939.848171527781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45939.848171527781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45939.848171527781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45939.848171527781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45939.848171527781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45939.848171527781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45939.848171527781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45939.848171527781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45939.848171527781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45939.848171527781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45939.848171527781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45939.848171527781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45939.848171527781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45939.848171527781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45939.848171527781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45939.848171527781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45939.848171527781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45939.848171527781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45939.848171527781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45939.848171527781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45939.848171527781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45939.848171527781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45939.848171527781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45939.848171527781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45939.848171527781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45939.848171527781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45939.848171527781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45939.848171527781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45939.848171527781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45939.848171527781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45939.848171527781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45939.848171527781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45939.848171527781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45939.848171527781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45939.848171527781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45939.848171527781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45939.848171527781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45939.848171527781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45939.848171527781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45939.848171527781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45939.848171527781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45939.848171527781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45939.848171527781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45939.848171527781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45939.848171527781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45939.848171527781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45939.848171527781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45939.848171527781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45939.848171527781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45939.848171527781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45939.848171527781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45939.848171527781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45939.848171527781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45939.848171527781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45939.848171527781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45939.848171527781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45939.848171527781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45939.848171527781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45939.848171527781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45939.848171527781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45939.848171527781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45939.848171527781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45939.848171527781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45939.848171527781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45939.848171527781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45939.848171527781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45939.848171527781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45939.848171527781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45939.848171527781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45939.848171527781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45939.848171527781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45939.848171527781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45939.848171527781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45939.848171527781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45939.848171527781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45939.848171527781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45939.848171527781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45939.848171527781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45939.848171527781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45939.848171527781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45939.848171527781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45939.848171527781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45939.848171527781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45939.848171527781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45939.848171527781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45939.848171527781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45939.848171527781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45939.848171527781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45939.848171527781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45939.848171527781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45939.848171527781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45939.848171527781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45939.848171527781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45939.848171527781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45939.848171527781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45939.848171527781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45939.848171527781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45939.848171527781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45939.848171527781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45939.848171527781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45939.848171527781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45939.848171527781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45939.848171527781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45939.848171527781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45939.848171527781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45939.848171527781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45939.848171527781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45939.848171527781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45939.848171527781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45939.848171527781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45939.848171527781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45939.848171527781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45939.848171527781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45939.848171527781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45939.848171527781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45939.848171527781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45939.848171527781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45939.848171527781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45939.848171527781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45939.848171527781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45939.848171527781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45939.848171527781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45939.848171527781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45939.848171527781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45939.848171527781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45939.848171527781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45939.848171527781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45939.848171527781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45939.848171527781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45939.848171527781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45939.848171527781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45939.848171527781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45939.848171527781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45939.848171527781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45939.848171527781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45939.848171527781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45939.848171527781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45939.848171527781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45939.848171527781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45939.848171527781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45939.848171527781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45939.848171527781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45939.848171527781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45939.848171527781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45939.848171527781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45939.848171527781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45939.848171527781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45939.848171527781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45939.848171527781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45939.848171527781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45939.848171527781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45939.848171527781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45939.848171527781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45939.848171527781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45939.848171527781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45939.848171527781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45939.848171527781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45939.848171527781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45939.848171527781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45939.848171527781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45939.848171527781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45939.848171527781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45939.848171527781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45939.848171527781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45939.848171527781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45939.848171527781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45939.848171527781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45939.848171527781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45939.848171527781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45939.848171527781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45939.848171527781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45939.848171527781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45939.848171527781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45939.848171527781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45939.848171527781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45939.848171527781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45939.848171527781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45939.848171527781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45939.848171527781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45939.848171527781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45939.848171527781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45939.848171527781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45939.848171527781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45939.848171527781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45939.848171527781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45939.848171527781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45939.848171527781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45939.848171527781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45939.848171527781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45939.848171527781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45939.848171527781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45939.848171527781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45939.848171527781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45939.848171527781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45939.848171527781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45939.848171527781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45939.848171527781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45939.848171527781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45939.848171527781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45939.848171527781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45939.848171527781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45939.848171527781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45939.848171527781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45939.848171527781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45939.848171527781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45939.848171527781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45939.848171527781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45939.848171527781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45939.848171527781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45939.848171527781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45939.848171527781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45939.848171527781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45939.848171527781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45939.848171527781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45939.848171527781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45939.848171527781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45939.848171527781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45939.848171527781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45939.848171527781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45939.848171527781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45939.848171527781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45939.848171527781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45939.848171527781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45939.848171527781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45939.848171527781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45939.848171527781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45939.848171527781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45939.848171527781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45939.848171527781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45939.848171527781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45939.848171527781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45939.848171527781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45939.848171527781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45939.848171527781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45939.848171527781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45939.848171527781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45939.848171527781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45939.848171527781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45939.848171527781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45939.848171527781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45939.848171527781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45939.848171527781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45939.848171527781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45939.848171527781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45939.848171527781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45939.848171527781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45939.848171527781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45939.848171527781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45939.848171527781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45939.848171527781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45939.848171527781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45939.848171527781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45939.848171527781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45939.848171527781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45939.848171527781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45939.848171527781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45939.848171527781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45939.848171527781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45939.848171527781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45939.848171527781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45939.848171527781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45939.848171527781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45939.848171527781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45939.848171527781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45939.848171527781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45939.848171527781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45939.848171527781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45939.848171527781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45939.848171527781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45939.848171527781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45939.848171527781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45939.848171527781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45939.848171527781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45939.848171527781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45939.848171527781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45939.848171527781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45939.848171527781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45939.848171527781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45939.848171527781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45939.848171527781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45939.848171527781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45939.848171527781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45939.848171527781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45939.848171527781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45939.848171527781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45939.848171527781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45939.848171527781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45939.848171527781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45939.848171527781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45939.848171527781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45939.848171527781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45939.848171527781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45939.848171527781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45939.848171527781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45939.848171527781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45939.848171527781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45939.848171527781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45939.848171527781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45939.848171527781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45939.848171527781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45939.848171527781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45939.848171527781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45939.848171527781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45939.848171527781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45939.848171527781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45939.848171527781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45939.848171527781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45939.848171527781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45939.848171527781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45939.848171527781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45939.848171527781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45939.848171527781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45939.848171527781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45939.848171527781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45939.848171527781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45939.848171527781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45939.848171527781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45939.848171527781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45939.848171527781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45939.848171527781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45939.848171527781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45939.848171527781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45939.848171527781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45939.848171527781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45939.848171527781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45939.848171527781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45939.848171527781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45939.848171527781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45939.848171527781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45939.848171527781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45939.848171527781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45939.848171527781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45939.848171527781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45939.848171527781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45939.848171527781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45939.848171527781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45939.848171527781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45939.848171527781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45939.848171527781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45939.848171527781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45939.848171527781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45939.848171527781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45939.848171527781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45939.848171527781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45939.848171527781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45939.848171527781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45939.848171527781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45939.848171527781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45939.848171527781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45939.848171527781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45939.848171527781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45939.848171527781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45939.848171527781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45939.848171527781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45939.848171527781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45939.848171527781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45939.848171527781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45939.848171527781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45939.848171527781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45939.848171527781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45939.848171527781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45939.848171527781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45939.848171527781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45939.848171527781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45939.848171527781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45939.848171527781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45939.848171527781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45939.848171527781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45939.848171527781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45939.848171527781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45939.848171527781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45939.848171527781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45939.848171527781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45939.848171527781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45939.848171527781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45939.848171527781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45939.848171527781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45939.848171527781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45939.848171527781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45939.848171527781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45939.848171527781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45939.848171527781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45939.848171527781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45939.848171527781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45939.848171527781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45939.848171527781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45939.848171527781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45939.848171527781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45939.848171527781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45939.848171527781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45939.848171527781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45939.848171527781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45939.848171527781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45939.848171527781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45939.848171527781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45939.848171527781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45939.848171527781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45939.848171527781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45939.848171527781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45939.848171527781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45939.848171527781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45939.848171527781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45939.848171527781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45939.848171527781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45939.848171527781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45939.848171527781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45939.848171527781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45939.848171527781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45939.848171527781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45939.848171527781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45939.848171527781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45939.848171527781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45939.848171527781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45939.848171527781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45939.848171527781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45939.848171527781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45939.848171527781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45939.848171527781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45939.848171527781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45939.848171527781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45939.848171527781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45939.848171527781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45939.848171527781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45939.848171527781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45939.848171527781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45939.848171527781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45939.848171527781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45939.848171527781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45939.848171527781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45939.848171527781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45939.848171527781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45939.848171527781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45939.848171527781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45939.848171527781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45939.848171527781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45939.848171527781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45939.848171527781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45939.848171527781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45939.848171527781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45939.848171527781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45939.848171527781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45939.848171527781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45939.848171527781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45939.848171527781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45939.848171527781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45939.848171527781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45939.848171527781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45939.848171527781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45939.848171527781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45939.848171527781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45939.848171527781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45939.848171527781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45939.848171527781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45939.848171527781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45939.848171527781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45939.848171527781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45939.848171527781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45939.848171527781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45939.848171527781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45939.848171527781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45939.848171527781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45939.848171527781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45939.848171527781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45939.848171527781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45939.848171527781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45939.848171527781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45939.848171527781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45939.848171527781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45939.848171527781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45939.848171527781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45939.848171527781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45939.848171527781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45939.848171527781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45939.848171527781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45939.848171527781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45939.848171527781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45939.848171527781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45939.848171527781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45939.848171527781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45939.848171527781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45939.848171527781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45939.848171527781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45939.848171527781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45939.848171527781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45939.848171527781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45939.848171527781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45939.848171527781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45939.848171527781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45939.848171527781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45939.848171527781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45939.848171527781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45939.848171527781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45939.848171527781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45939.848171527781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45939.848171527781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45939.848171527781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45939.848171527781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45939.848171527781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45939.848171759259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45939.848171759259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45939.848171759259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45939.848171759259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45939.848171759259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45939.848171759259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45939.848171759259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45939.848171759259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45939.848171759259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45939.848171759259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45939.848171759259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45939.848171759259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45939.848171759259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45939.848171759259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45939.848171759259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45939.848171759259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45939.848171759259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45939.848171759259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45939.848171759259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45939.848171759259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45939.848171759259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45939.848171759259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45939.848171759259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45939.848171759259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45939.848171759259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45939.848171759259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45939.848171759259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45939.848171759259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45939.848171759259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45939.848171759259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45939.848171759259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45939.848171759259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45939.848171759259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45939.848171759259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45939.848171759259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45939.848171759259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45939.848171759259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45939.848171759259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45939.848171759259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45939.848171759259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45939.848171759259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45939.848171759259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45939.848171759259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45939.848171759259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45939.848171759259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45939.848171759259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45939.848171759259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45939.848171759259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45939.848171759259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45939.848171759259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45939.848171759259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45939.848171759259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45939.848171759259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45939.848171759259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45939.848171759259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45939.848171759259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45939.848171759259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45939.848171759259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45939.848171759259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45939.848171759259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45939.848171759259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45939.848171759259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45939.848171759259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45939.848171759259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45939.848171759259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45939.848171759259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45939.848171759259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45939.848171759259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45939.848171759259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45939.848171759259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45939.848171759259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45939.848171759259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45939.848171759259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45939.848171759259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45939.848171759259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45939.848171759259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45939.848171759259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45939.848171759259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45939.848171759259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45939.848171759259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45939.848171759259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45939.848171759259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45939.848171759259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45939.848171759259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45939.848171759259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45939.848171759259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45939.848171759259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45939.848171759259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45939.848171759259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45939.848171759259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45939.848171759259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45939.848171759259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45939.848171759259</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236.36745381943911</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99" t="s">
        <v>36646</v>
      </c>
      <c r="E3" s="104" t="s">
        <v>38964</v>
      </c>
      <c r="F3" s="131">
        <v>45939.557245370372</v>
      </c>
      <c r="G3" s="132">
        <f ca="1">IFERROR(NOW()-F3,"")</f>
        <v>0.29092604166362435</v>
      </c>
      <c r="H3" s="131">
        <v>45939.542118055557</v>
      </c>
      <c r="I3" s="127" t="str">
        <f>IFERROR(VLOOKUP(D3,DB!A:F,6,0),"")</f>
        <v>Generator-SG</v>
      </c>
      <c r="J3" s="127" t="str">
        <f>IFERROR(VLOOKUP(D3,DB!A:G,7,0),"")</f>
        <v>Weak</v>
      </c>
      <c r="K3" s="133" t="s">
        <v>39059</v>
      </c>
      <c r="L3" s="129" t="str">
        <f>IFERROR(VLOOKUP(D3,DB!A:I,9,0),"")</f>
        <v>Latis</v>
      </c>
    </row>
    <row r="4" spans="1:16" ht="15" customHeight="1">
      <c r="A4" s="127"/>
      <c r="B4" s="127" t="str">
        <f>IFERROR(VLOOKUP(D4,DB!A:K,11,0),"")</f>
        <v/>
      </c>
      <c r="C4" s="128"/>
      <c r="D4" s="129"/>
      <c r="E4" s="130"/>
      <c r="F4" s="131"/>
      <c r="G4" s="132">
        <f ca="1">IFERROR(NOW()-F4,"")</f>
        <v>45939.848171412035</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45939.848171412035</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45939.848171412035</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45939.848171412035</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45939.848171412035</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45939.848171412035</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45939.848171412035</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45939.848171412035</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45939.848171412035</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45939.848171412035</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45939.848171412035</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45939.848171412035</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45939.848171412035</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45939.848171412035</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45939.848171412035</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45939.848171412035</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45939.848171412035</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45939.848171412035</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45939.848171412035</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45939.848171412035</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45939.848171412035</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45939.848171412035</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45939.848171412035</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45939.848171412035</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45939.848171412035</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45939.848171412035</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45939.848171412035</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45939.848171412035</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45939.848171412035</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45939.848171412035</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45939.848171412035</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45939.848171412035</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45939.848171412035</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45939.848171412035</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45939.848171412035</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45939.848171412035</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45939.848171412035</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45939.848171412035</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45939.848171412035</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45939.848171412035</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45939.848171412035</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45939.848171412035</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45939.848171412035</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45939.848171412035</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45939.848171412035</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45939.848171412035</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45939.848171412035</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45939.848171412035</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45939.848171412035</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45939.848171412035</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45939.848171412035</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45939.848171412035</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45939.848171412035</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45939.848171412035</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45939.848171412035</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45939.848171412035</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45939.848171412035</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45939.848171412035</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45939.848171412035</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45939.848171412035</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45939.848171412035</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45939.848171412035</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45939.848171412035</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45939.848171412035</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45939.848171412035</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45939.848171412035</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45939.848171412035</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45939.848171412035</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45939.848171412035</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45939.848171412035</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45939.848171412035</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45939.848171412035</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45939.848171412035</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45939.848171412035</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45939.848171412035</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45939.848171412035</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45939.848171412035</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45939.848171412035</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45939.848171412035</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45939.848171412035</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45939.848171412035</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45939.848171412035</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45939.848171412035</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45939.848171412035</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45939.848171412035</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45939.848171412035</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45939.848171412035</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45939.848171412035</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45939.848171412035</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45939.848171412035</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45939.848171412035</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45939.848171412035</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45939.848171412035</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45939.848171412035</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45939.848171412035</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45939.848171412035</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45939.848171412035</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45939.848171412035</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45939.848171412035</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45939.848171412035</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45939.848171412035</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45939.848171412035</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45939.848171412035</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45939.848171412035</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45939.848171412035</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45939.848171412035</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45939.848171412035</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45939.848171412035</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45939.848171412035</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45939.848171412035</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45939.848171412035</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45939.848171412035</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45939.848171412035</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45939.848171412035</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45939.848171412035</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45939.848171412035</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45939.848171412035</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45939.848171412035</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45939.848171412035</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45939.848171412035</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45939.848171412035</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45939.848171412035</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45939.848171412035</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45939.848171412035</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45939.848171412035</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45939.848171412035</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45939.848171412035</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45939.848171412035</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45939.848171412035</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45939.848171412035</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45939.848171412035</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45939.848171412035</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45939.848171412035</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45939.848171412035</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45939.848171412035</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45939.848171412035</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45939.848171412035</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45939.848171412035</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45939.848171412035</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45939.848171412035</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45939.848171412035</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45939.848171412035</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45939.848171412035</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45939.848171412035</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45939.848171412035</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45939.848171412035</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45939.848171412035</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45939.848171412035</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45939.848171412035</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45939.848171412035</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45939.848171412035</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45939.848171412035</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45939.848171412035</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45939.848171412035</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45939.848171412035</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45939.848171412035</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45939.848171412035</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45939.848171412035</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45939.848171412035</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45939.848171412035</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45939.848171412035</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45939.848171412035</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45939.848171412035</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45939.848171412035</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45939.848171412035</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45939.848171412035</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45939.848171412035</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45939.848171412035</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45939.848171412035</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45939.848171412035</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45939.848171412035</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45939.848171412035</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45939.848171412035</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45939.848171412035</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45939.848171412035</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45939.848171412035</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45939.848171412035</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45939.848171412035</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45939.848171412035</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45939.848171412035</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45939.848171412035</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45939.848171412035</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45939.848171412035</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45939.848171412035</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45939.848171412035</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45939.848171412035</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45939.848171412035</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45939.848171412035</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45939.848171412035</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45939.848171412035</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45939.848171412035</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45939.848171412035</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45939.848171412035</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45939.848171412035</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45939.848171412035</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45939.848171412035</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45939.848171412035</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45939.848171412035</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45939.848171412035</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45939.848171412035</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45939.848171412035</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45939.848171412035</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45939.848171412035</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45939.848171412035</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45939.848171412035</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45939.848171412035</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45939.848171412035</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45939.848171412035</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45939.848171412035</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45939.848171412035</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45939.848171412035</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45939.848171412035</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45939.848171412035</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45939.848171412035</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45939.848171412035</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45939.848171412035</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45939.848171412035</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45939.848171412035</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45939.848171412035</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45939.848171412035</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45939.848171412035</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45939.848171412035</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45939.848171412035</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45939.848171412035</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45939.848171412035</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45939.848171412035</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45939.848171412035</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45939.848171412035</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45939.848171412035</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45939.848171412035</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45939.848171412035</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45939.848171412035</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45939.848171412035</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45939.848171412035</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45939.848171412035</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45939.848171412035</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45939.848171412035</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45939.848171412035</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45939.848171412035</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45939.848171412035</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45939.848171412035</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45939.848171412035</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45939.848171412035</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45939.848171412035</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45939.848171412035</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45939.848171412035</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45939.848171412035</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45939.848171412035</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45939.848171412035</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45939.848171412035</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45939.848171412035</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45939.848171412035</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45939.848171412035</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45939.848171412035</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45939.848171412035</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45939.848171412035</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45939.848171412035</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45939.848171412035</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45939.848171412035</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45939.848171412035</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45939.848171412035</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45939.848171412035</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45939.848171412035</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45939.848171412035</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45939.848171412035</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45939.848171412035</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45939.848171412035</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45939.848171412035</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45939.848171412035</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45939.848171412035</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45939.848171412035</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45939.848171412035</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45939.848171412035</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45939.848171412035</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45939.848171412035</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45939.848171412035</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45939.848171412035</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45939.848171412035</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45939.848171412035</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45939.848171412035</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45939.848171412035</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45939.848171412035</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45939.848171412035</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45939.848171412035</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45939.848171412035</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45939.848171412035</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45939.848171412035</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45939.848171412035</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45939.848171412035</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45939.848171412035</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45939.848171412035</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45939.848171412035</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45939.848171412035</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45939.848171412035</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45939.848171412035</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45939.848171412035</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45939.848171412035</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45939.848171412035</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45939.848171412035</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45939.848171412035</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45939.848171412035</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45939.848171412035</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45939.848171412035</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45939.848171412035</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45939.848171412035</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45939.848171412035</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45939.848171412035</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45939.848171412035</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45939.848171412035</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45939.848171412035</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45939.848171412035</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45939.848171412035</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45939.848171412035</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45939.848171412035</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45939.848171412035</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45939.848171412035</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45939.848171412035</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45939.848171412035</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45939.848171412035</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45939.848171412035</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45939.848171412035</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45939.848171412035</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45939.848171412035</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45939.848171412035</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45939.848171412035</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45939.848171412035</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45939.848171412035</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45939.848171412035</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45939.848171412035</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45939.848171412035</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45939.848171412035</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45939.848171412035</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45939.848171412035</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45939.848171412035</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45939.848171412035</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45939.848171412035</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45939.848171412035</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45939.848171412035</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45939.848171412035</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45939.848171412035</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45939.848171412035</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45939.848171412035</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45939.848171412035</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45939.848171412035</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45939.848171412035</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45939.848171412035</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45939.848171412035</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45939.848171412035</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45939.848171412035</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45939.848171412035</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45939.848171412035</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45939.848171412035</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45939.848171412035</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45939.848171412035</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45939.848171412035</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45939.848171412035</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45939.848171412035</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45939.848171412035</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45939.848171412035</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45939.848171412035</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45939.848171412035</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45939.848171412035</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45939.848171412035</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45939.848171412035</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45939.848171412035</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45939.848171412035</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45939.848171412035</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45939.848171412035</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45939.848171412035</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45939.848171412035</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45939.848171412035</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45939.848171412035</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45939.848171412035</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45939.848171412035</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45939.848171412035</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45939.848171412035</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45939.848171412035</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45939.848171412035</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45939.848171412035</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45939.848171412035</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45939.848171412035</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45939.848171412035</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45939.848171412035</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45939.848171412035</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45939.848171412035</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45939.848171412035</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45939.848171412035</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45939.848171412035</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45939.848171412035</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45939.848171412035</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45939.848171412035</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45939.848171412035</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45939.848171412035</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45939.848171412035</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45939.848171412035</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45939.848171412035</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45939.848171412035</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45939.848171412035</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45939.848171412035</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45939.848171412035</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45939.848171412035</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45939.848171412035</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45939.848171412035</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45939.848171412035</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45939.848171412035</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45939.848171412035</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45939.848171412035</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45939.848171412035</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45939.848171412035</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45939.848171412035</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45939.848171412035</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45939.848171412035</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45939.848171412035</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45939.848171412035</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45939.848171412035</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45939.848171412035</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45939.848171412035</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45939.848171412035</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45939.848171412035</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45939.848171412035</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45939.848171412035</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45939.848171412035</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45939.848171412035</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45939.848171412035</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45939.848171412035</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45939.848171412035</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45939.848171412035</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45939.848171412035</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45939.848171412035</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45939.848171412035</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45939.848171412035</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45939.848171412035</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45939.848171412035</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45939.848171412035</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45939.848171412035</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45939.848171412035</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45939.848171412035</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45939.848171412035</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45939.848171412035</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45939.848171412035</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45939.848171412035</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45939.848171412035</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45939.848171412035</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4">
        <f ca="1">IFERROR(NOW()-F2,"")</f>
        <v>48.016111226846988</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39043</v>
      </c>
      <c r="F3" s="38">
        <v>45926.188877314817</v>
      </c>
      <c r="G3" s="164">
        <f t="shared" ref="G3" ca="1" si="0">IFERROR(NOW()-F3,"")</f>
        <v>13.659294097218663</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t="shared" ref="G4:G19" ca="1" si="1">IFERROR(NOW()-F4,"")</f>
        <v>45939.848171412035</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45939.848171412035</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45939.848171412035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45939.848171412035</v>
      </c>
      <c r="H7" s="38"/>
      <c r="I7" s="37" t="str">
        <f>IFERROR(VLOOKUP(D7,DB!A:F,6,0),"")</f>
        <v/>
      </c>
      <c r="J7" s="37" t="str">
        <f>IFERROR(VLOOKUP(D7,DB!A:G,7,0),"")</f>
        <v/>
      </c>
      <c r="K7" s="37"/>
      <c r="L7" s="37" t="str">
        <f>IFERROR(VLOOKUP(D7,DB!A:I,9,0),"")</f>
        <v/>
      </c>
    </row>
    <row r="8" spans="1:13" ht="15">
      <c r="A8" s="37"/>
      <c r="B8" s="37" t="str">
        <f>IFERROR(VLOOKUP(D8,DB!A:K,11,0),"")</f>
        <v/>
      </c>
      <c r="C8" s="37"/>
      <c r="D8" s="126"/>
      <c r="E8" s="37"/>
      <c r="F8" s="38"/>
      <c r="G8" s="39">
        <f t="shared" ca="1" si="1"/>
        <v>45939.848171412035</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45939.848171412035</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45939.848171412035</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45939.848171412035</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45939.848171412035</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45939.848171412035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45939.848171412035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45939.848171412035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45939.848171412035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45939.848171412035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45939.848171412035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45939.848171412035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ref="G20:G51" ca="1" si="2">IFERROR(NOW()-F20,"")</f>
        <v>45939.848171412035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45939.848171412035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45939.848171412035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45939.848171412035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45939.848171412035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45939.848171412035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45939.848171412035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45939.848171412035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45939.848171412035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45939.848171412035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45939.848171412035</v>
      </c>
      <c r="H30" s="38"/>
      <c r="I30" s="37" t="str">
        <f>IFERROR(VLOOKUP(D30,DB!A:F,6,0),"")</f>
        <v/>
      </c>
      <c r="J30" s="37" t="str">
        <f>IFERROR(VLOOKUP(D30,DB!A:G,7,0),"")</f>
        <v/>
      </c>
      <c r="K30" s="37"/>
      <c r="L30" s="37" t="str">
        <f>IFERROR(VLOOKUP(D30,DB!A:I,9,0),"")</f>
        <v/>
      </c>
    </row>
    <row r="31" spans="1:12" ht="15">
      <c r="A31" s="84"/>
      <c r="B31" s="84" t="str">
        <f>IFERROR(VLOOKUP(D31,DB!A:K,11,0),"")</f>
        <v/>
      </c>
      <c r="C31" s="84"/>
      <c r="D31" s="84"/>
      <c r="E31" s="84"/>
      <c r="F31" s="123"/>
      <c r="G31" s="124">
        <f t="shared" ca="1" si="2"/>
        <v>45939.848171412035</v>
      </c>
      <c r="H31" s="123"/>
      <c r="I31" s="84" t="str">
        <f>IFERROR(VLOOKUP(D31,DB!A:F,6,0),"")</f>
        <v/>
      </c>
      <c r="J31" s="84" t="str">
        <f>IFERROR(VLOOKUP(D31,DB!A:G,7,0),"")</f>
        <v/>
      </c>
      <c r="K31" s="84"/>
      <c r="L31" s="84" t="str">
        <f>IFERROR(VLOOKUP(D31,DB!A:I,9,0),"")</f>
        <v/>
      </c>
    </row>
    <row r="32" spans="1:12" ht="15">
      <c r="A32" s="37"/>
      <c r="B32" s="37" t="str">
        <f>IFERROR(VLOOKUP(D32,DB!A:K,11,0),"")</f>
        <v/>
      </c>
      <c r="C32" s="37"/>
      <c r="D32" s="37"/>
      <c r="E32" s="37"/>
      <c r="F32" s="38"/>
      <c r="G32" s="39">
        <f t="shared" ca="1" si="2"/>
        <v>45939.848171412035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45939.848171412035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45939.848171412035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45939.848171412035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45939.848171412035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45939.848171412035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45939.848171412035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45939.848171412035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45939.848171412035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45939.848171412035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45939.848171412035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45939.848171412035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45939.848171412035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45939.848171412035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45939.848171412035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45939.848171412035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45939.848171412035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45939.848171412035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45939.848171412035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45939.848171412035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ref="G52:G83" ca="1" si="3">IFERROR(NOW()-F52,"")</f>
        <v>45939.848171412035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45939.848171412035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45939.848171412035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45939.848171412035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45939.848171412035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45939.848171412035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45939.848171412035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45939.848171412035</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3"/>
      <c r="G60" s="124">
        <f t="shared" ca="1" si="3"/>
        <v>45939.848171412035</v>
      </c>
      <c r="H60" s="123"/>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t="shared" ca="1" si="3"/>
        <v>45939.848171412035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45939.848171412035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45939.848171412035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45939.848171412035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45939.848171412035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45939.848171412035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45939.848171412035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45939.848171412035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45939.848171412035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45939.848171412035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45939.848171412035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45939.848171412035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45939.848171412035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45939.848171412035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45939.848171412035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45939.848171412035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45939.848171412035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45939.848171412035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45939.848171412035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45939.848171412035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45939.848171412035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45939.848171412035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45939.848171412035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ref="G84:G115" ca="1" si="4">IFERROR(NOW()-F84,"")</f>
        <v>45939.848171412035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45939.848171412035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45939.848171412035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45939.848171412035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45939.848171412035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45939.848171412035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45939.848171412035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45939.848171412035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45939.848171412035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45939.848171412035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45939.848171412035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45939.848171412035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45939.848171412035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45939.848171412035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45939.848171412035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45939.848171412035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45939.848171412035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45939.848171412035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45939.848171412035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45939.848171412035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45939.848171412035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45939.848171412035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45939.848171412035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45939.848171412035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45939.848171412035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45939.848171412035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45939.848171412035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45939.848171412035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45939.848171412035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45939.848171412035</v>
      </c>
      <c r="H113" s="38"/>
      <c r="I113" s="37" t="str">
        <f>IFERROR(VLOOKUP(D113,DB!A:F,6,0),"")</f>
        <v/>
      </c>
      <c r="J113" s="37" t="str">
        <f>IFERROR(VLOOKUP(D113,DB!A:G,7,0),"")</f>
        <v/>
      </c>
      <c r="K113" s="37"/>
      <c r="L113" s="37" t="str">
        <f>IFERROR(VLOOKUP(D113,DB!A:I,9,0),"")</f>
        <v/>
      </c>
    </row>
    <row r="114" spans="1:12" ht="15">
      <c r="A114" s="84"/>
      <c r="B114" s="84" t="str">
        <f>IFERROR(VLOOKUP(D114,DB!A:K,11,0),"")</f>
        <v/>
      </c>
      <c r="C114" s="84"/>
      <c r="D114" s="84"/>
      <c r="E114" s="84"/>
      <c r="F114" s="123"/>
      <c r="G114" s="124">
        <f t="shared" ca="1" si="4"/>
        <v>45939.848171412035</v>
      </c>
      <c r="H114" s="123"/>
      <c r="I114" s="84" t="str">
        <f>IFERROR(VLOOKUP(D114,DB!A:F,6,0),"")</f>
        <v/>
      </c>
      <c r="J114" s="84" t="str">
        <f>IFERROR(VLOOKUP(D114,DB!A:G,7,0),"")</f>
        <v/>
      </c>
      <c r="K114" s="84"/>
      <c r="L114" s="84" t="str">
        <f>IFERROR(VLOOKUP(D114,DB!A:I,9,0),"")</f>
        <v/>
      </c>
    </row>
    <row r="115" spans="1:12" ht="15"/>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6" ht="15"/>
    <row r="777" ht="15"/>
    <row r="784" ht="15"/>
    <row r="787" ht="15"/>
    <row r="789" ht="15"/>
    <row r="792" ht="15"/>
    <row r="800" ht="15"/>
    <row r="801" ht="15"/>
    <row r="803" ht="15"/>
    <row r="804" ht="15"/>
    <row r="808" ht="15"/>
    <row r="809" ht="15"/>
    <row r="811" ht="15"/>
    <row r="812" ht="15"/>
    <row r="813" ht="15"/>
    <row r="814" ht="15"/>
    <row r="815" ht="15"/>
    <row r="816" ht="15"/>
    <row r="817" ht="15"/>
    <row r="818"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875" ht="15"/>
    <row r="913" ht="15"/>
    <row r="914" ht="15"/>
    <row r="916" ht="15"/>
    <row r="917" ht="15"/>
    <row r="918" ht="15"/>
    <row r="920" ht="15"/>
    <row r="921" ht="15"/>
    <row r="925" ht="15"/>
    <row r="926" ht="15"/>
    <row r="928" ht="15"/>
    <row r="929" ht="15"/>
    <row r="931" ht="15"/>
    <row r="932" ht="15"/>
    <row r="933" ht="15"/>
    <row r="934" ht="15"/>
    <row r="935" ht="15"/>
    <row r="936" ht="15"/>
    <row r="937" ht="15"/>
    <row r="938" ht="15"/>
    <row r="939" ht="15"/>
    <row r="941" ht="15"/>
    <row r="942" ht="15"/>
    <row r="944" ht="15"/>
    <row r="945"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4" ht="15"/>
    <row r="985" ht="15"/>
    <row r="987" ht="15"/>
    <row r="988" ht="15"/>
    <row r="989" ht="15"/>
    <row r="990" ht="15"/>
    <row r="991" ht="15"/>
    <row r="992" ht="15"/>
    <row r="993" ht="15"/>
    <row r="994" ht="15"/>
    <row r="996" ht="15"/>
    <row r="997" ht="15"/>
    <row r="999" ht="15"/>
    <row r="1000" ht="15"/>
    <row r="1003" ht="15"/>
    <row r="1004" ht="15"/>
    <row r="1007" ht="15"/>
    <row r="1010" ht="15"/>
    <row r="1011" ht="15"/>
    <row r="1013" ht="15"/>
    <row r="1014" ht="15"/>
    <row r="1016" ht="15"/>
    <row r="1017" ht="15"/>
    <row r="1019" ht="15"/>
    <row r="1020"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212" ht="15"/>
    <row r="1213" ht="15"/>
    <row r="1215" ht="15"/>
    <row r="1216"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0" ht="15"/>
    <row r="1271" ht="15"/>
    <row r="1272" ht="15"/>
    <row r="1273" ht="15"/>
    <row r="1274" ht="15"/>
    <row r="1275" ht="15"/>
    <row r="1276" ht="15"/>
    <row r="1277" ht="15"/>
    <row r="1280" ht="15"/>
    <row r="1287" ht="15"/>
    <row r="1290" ht="15"/>
    <row r="1291" ht="15"/>
    <row r="1293" ht="15"/>
    <row r="1294" ht="15"/>
    <row r="1295" ht="15"/>
    <row r="1298" ht="15"/>
    <row r="1299" ht="15"/>
    <row r="1302" ht="15"/>
    <row r="1304" ht="15"/>
    <row r="1305" ht="15"/>
    <row r="1307" ht="15"/>
    <row r="1308" ht="15"/>
    <row r="1310" ht="15"/>
    <row r="1311"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7" ht="15"/>
    <row r="1345" ht="15"/>
    <row r="1347" ht="15"/>
    <row r="1348" ht="15"/>
    <row r="1349" ht="15"/>
    <row r="1350" ht="15"/>
    <row r="1351" ht="15"/>
    <row r="1352" ht="15"/>
    <row r="1353" ht="15"/>
    <row r="1354" ht="15"/>
    <row r="1355" ht="15"/>
    <row r="1356" ht="15"/>
    <row r="1357" ht="15"/>
    <row r="1358" ht="15"/>
    <row r="1359" ht="15"/>
    <row r="1360" ht="15"/>
    <row r="1361" ht="15"/>
    <row r="1362" ht="15"/>
    <row r="1363" ht="15"/>
    <row r="1365" ht="15"/>
    <row r="1369" ht="15"/>
    <row r="1370" ht="15"/>
    <row r="1371"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0"/>
  <sheetViews>
    <sheetView tabSelected="1" workbookViewId="0">
      <selection activeCell="H6" sqref="H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39064</v>
      </c>
      <c r="B2" s="149" t="s">
        <v>5398</v>
      </c>
      <c r="C2" s="148">
        <v>1</v>
      </c>
      <c r="D2" s="149" t="s">
        <v>34463</v>
      </c>
      <c r="E2" s="148" t="s">
        <v>39065</v>
      </c>
      <c r="F2" s="150">
        <v>45926.772847222222</v>
      </c>
      <c r="G2" s="151">
        <f ca="1">IFERROR(NOW()-F2,"-")</f>
        <v>13.075324189812818</v>
      </c>
      <c r="H2" s="152">
        <v>45927.449074074102</v>
      </c>
      <c r="I2" s="149" t="str">
        <f>IFERROR(VLOOKUP(D2,DB!A:F,6,0),"")</f>
        <v>SCECO</v>
      </c>
      <c r="J2" s="149" t="str">
        <f>IFERROR(VLOOKUP(D2,DB!A:G,7,0),"")</f>
        <v>Weak</v>
      </c>
      <c r="K2" s="165"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45939.529062499998</v>
      </c>
      <c r="G3" s="151">
        <f ca="1">IFERROR(NOW()-F3,"-")</f>
        <v>0.31910891203733627</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5.9671991898139822</v>
      </c>
      <c r="H4" s="152">
        <v>45929.455266203702</v>
      </c>
      <c r="I4" s="149" t="str">
        <f>IFERROR(VLOOKUP(D4,DB!A:F,6,0),"")</f>
        <v>SCECO</v>
      </c>
      <c r="J4" s="149" t="str">
        <f>IFERROR(VLOOKUP(D4,DB!A:G,7,0),"")</f>
        <v>In progress</v>
      </c>
      <c r="K4" s="148" t="s">
        <v>39070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39071</v>
      </c>
      <c r="B5" s="149" t="s">
        <v>5398</v>
      </c>
      <c r="C5" s="148">
        <v>1</v>
      </c>
      <c r="D5" s="149" t="s">
        <v>33408</v>
      </c>
      <c r="E5" s="148" t="s">
        <v>38964</v>
      </c>
      <c r="F5" s="150">
        <v>45934.942245370374</v>
      </c>
      <c r="G5" s="151">
        <f ca="1">IFERROR(NOW()-F5,"-")</f>
        <v>4.9059260416615871</v>
      </c>
      <c r="H5" s="152">
        <v>45934.470231481479</v>
      </c>
      <c r="I5" s="149" t="str">
        <f>IFERROR(VLOOKUP(D5,DB!A:F,6,0),"")</f>
        <v>SCECO</v>
      </c>
      <c r="J5" s="149" t="str">
        <f>IFERROR(VLOOKUP(D5,DB!A:G,7,0),"")</f>
        <v>Dead</v>
      </c>
      <c r="K5" s="148" t="s">
        <v>39070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7" t="s">
        <v>39072</v>
      </c>
      <c r="B6" s="157" t="str">
        <f>IFERROR(VLOOKUP(D6,DB!A:K,11,0),"")</f>
        <v>R6</v>
      </c>
      <c r="C6" s="157">
        <v>1</v>
      </c>
      <c r="D6" s="157" t="s">
        <v>33325</v>
      </c>
      <c r="E6" s="157" t="s">
        <v>38964</v>
      </c>
      <c r="F6" s="162">
        <v>45939.789467592593</v>
      </c>
      <c r="G6" s="151">
        <f ca="1">IFERROR(NOW()-F6,"-")</f>
        <v>5.8703819442598615E-2</v>
      </c>
      <c r="H6" s="162">
        <v>45939.783831018518</v>
      </c>
      <c r="I6" s="157" t="str">
        <f>IFERROR(VLOOKUP(D6,DB!A:F,6,0),"")</f>
        <v>Generator-SG</v>
      </c>
      <c r="J6" s="157" t="str">
        <f>IFERROR(VLOOKUP(D6,DB!A:G,7,0),"")</f>
        <v>Vandalized</v>
      </c>
      <c r="K6" s="157" t="s">
        <v>39073</v>
      </c>
      <c r="L6" s="157" t="str">
        <f>IFERROR(VLOOKUP(D6,DB!A:I,9,0),"")</f>
        <v>Latis</v>
      </c>
    </row>
    <row r="7" spans="1:16383" ht="31.5" customHeight="1">
      <c r="A7" s="157"/>
      <c r="B7" s="157" t="str">
        <f>IFERROR(VLOOKUP(D7,DB!A:K,11,0),"")</f>
        <v/>
      </c>
      <c r="C7" s="157"/>
      <c r="D7" s="156"/>
      <c r="E7" s="157"/>
      <c r="F7" s="157"/>
      <c r="G7" s="151">
        <f ca="1">IFERROR(NOW()-F7,"-")</f>
        <v>45939.848171412035</v>
      </c>
      <c r="H7" s="157"/>
      <c r="I7" s="157" t="str">
        <f>IFERROR(VLOOKUP(D7,DB!A:F,6,0),"")</f>
        <v/>
      </c>
      <c r="J7" s="157" t="str">
        <f>IFERROR(VLOOKUP(D7,DB!A:G,7,0),"")</f>
        <v/>
      </c>
      <c r="K7" s="157"/>
      <c r="L7" s="157" t="str">
        <f>IFERROR(VLOOKUP(D7,DB!A:I,9,0),"")</f>
        <v/>
      </c>
    </row>
    <row r="8" spans="1:16383" ht="31.5" customHeight="1">
      <c r="A8" s="157"/>
      <c r="B8" s="157" t="str">
        <f>IFERROR(VLOOKUP(D8,DB!A:K,11,0),"")</f>
        <v/>
      </c>
      <c r="C8" s="157"/>
      <c r="D8" s="157"/>
      <c r="E8" s="157"/>
      <c r="F8" s="157"/>
      <c r="G8" s="151">
        <f ca="1">IFERROR(NOW()-F8,"-")</f>
        <v>45939.848171412035</v>
      </c>
      <c r="H8" s="157"/>
      <c r="I8" s="157" t="str">
        <f>IFERROR(VLOOKUP(D8,DB!A:F,6,0),"")</f>
        <v/>
      </c>
      <c r="J8" s="157" t="str">
        <f>IFERROR(VLOOKUP(D8,DB!A:G,7,0),"")</f>
        <v/>
      </c>
      <c r="K8" s="157"/>
      <c r="L8" s="157" t="str">
        <f>IFERROR(VLOOKUP(D8,DB!A:I,9,0),"")</f>
        <v/>
      </c>
    </row>
    <row r="9" spans="1:16383" ht="31.5" customHeight="1">
      <c r="A9" s="157"/>
      <c r="B9" s="157" t="str">
        <f>IFERROR(VLOOKUP(D9,DB!A:K,11,0),"")</f>
        <v/>
      </c>
      <c r="C9" s="157"/>
      <c r="D9" s="156"/>
      <c r="E9" s="157"/>
      <c r="F9" s="157"/>
      <c r="G9" s="151">
        <f ca="1">IFERROR(NOW()-F9,"-")</f>
        <v>45939.848171412035</v>
      </c>
      <c r="H9" s="157"/>
      <c r="I9" s="157" t="str">
        <f>IFERROR(VLOOKUP(D9,DB!A:F,6,0),"")</f>
        <v/>
      </c>
      <c r="J9" s="157" t="str">
        <f>IFERROR(VLOOKUP(D9,DB!A:G,7,0),"")</f>
        <v/>
      </c>
      <c r="K9" s="157"/>
      <c r="L9" s="157" t="str">
        <f>IFERROR(VLOOKUP(D9,DB!A:I,9,0),"")</f>
        <v/>
      </c>
    </row>
    <row r="10" spans="1:16383" ht="31.5" customHeight="1">
      <c r="A10" s="157"/>
      <c r="B10" s="157" t="str">
        <f>IFERROR(VLOOKUP(D10,DB!A:K,11,0),"")</f>
        <v/>
      </c>
      <c r="C10" s="157"/>
      <c r="D10" s="156"/>
      <c r="E10" s="157"/>
      <c r="F10" s="157"/>
      <c r="G10" s="151">
        <f ca="1">IFERROR(NOW()-F10,"-")</f>
        <v>45939.848171412035</v>
      </c>
      <c r="H10" s="157"/>
      <c r="I10" s="157" t="str">
        <f>IFERROR(VLOOKUP(D10,DB!A:F,6,0),"")</f>
        <v/>
      </c>
      <c r="J10" s="157" t="str">
        <f>IFERROR(VLOOKUP(D10,DB!A:G,7,0),"")</f>
        <v/>
      </c>
      <c r="K10" s="157"/>
      <c r="L10" s="157" t="str">
        <f>IFERROR(VLOOKUP(D10,DB!A:I,9,0),"")</f>
        <v/>
      </c>
    </row>
    <row r="11" spans="1:16383" ht="31.5" customHeight="1">
      <c r="A11" s="157"/>
      <c r="B11" s="157" t="str">
        <f>IFERROR(VLOOKUP(D11,DB!A:K,11,0),"")</f>
        <v/>
      </c>
      <c r="C11" s="157"/>
      <c r="D11" s="157"/>
      <c r="E11" s="157"/>
      <c r="F11" s="157"/>
      <c r="G11" s="151">
        <f ca="1">IFERROR(NOW()-F11,"-")</f>
        <v>45939.848171412035</v>
      </c>
      <c r="H11" s="157"/>
      <c r="I11" s="157" t="str">
        <f>IFERROR(VLOOKUP(D11,DB!A:F,6,0),"")</f>
        <v/>
      </c>
      <c r="J11" s="157" t="str">
        <f>IFERROR(VLOOKUP(D11,DB!A:G,7,0),"")</f>
        <v/>
      </c>
      <c r="K11" s="157"/>
      <c r="L11" s="157" t="str">
        <f>IFERROR(VLOOKUP(D11,DB!A:I,9,0),"")</f>
        <v/>
      </c>
    </row>
    <row r="12" spans="1:16383" ht="31.5" customHeight="1">
      <c r="A12" s="157"/>
      <c r="B12" s="157" t="str">
        <f>IFERROR(VLOOKUP(D12,DB!A:K,11,0),"")</f>
        <v/>
      </c>
      <c r="C12" s="157"/>
      <c r="D12" s="157"/>
      <c r="E12" s="157"/>
      <c r="F12" s="157"/>
      <c r="G12" s="151">
        <f ca="1">IFERROR(NOW()-F12,"-")</f>
        <v>45939.848171412035</v>
      </c>
      <c r="H12" s="157"/>
      <c r="I12" s="157" t="str">
        <f>IFERROR(VLOOKUP(D12,DB!A:F,6,0),"")</f>
        <v/>
      </c>
      <c r="J12" s="157" t="str">
        <f>IFERROR(VLOOKUP(D12,DB!A:G,7,0),"")</f>
        <v/>
      </c>
      <c r="K12" s="157"/>
      <c r="L12" s="157" t="str">
        <f>IFERROR(VLOOKUP(D12,DB!A:I,9,0),"")</f>
        <v/>
      </c>
    </row>
    <row r="13" spans="1:16383" ht="31.5" customHeight="1">
      <c r="A13" s="110"/>
      <c r="B13" s="158" t="str">
        <f>IFERROR(VLOOKUP(D13,DB!A:K,11,0),"")</f>
        <v/>
      </c>
      <c r="C13" s="158"/>
      <c r="D13" s="158"/>
      <c r="E13" s="159"/>
      <c r="F13" s="113"/>
      <c r="G13" s="151">
        <f ca="1">IFERROR(NOW()-F13,"-")</f>
        <v>45939.848171412035</v>
      </c>
      <c r="H13" s="113"/>
      <c r="I13" s="158" t="str">
        <f>IFERROR(VLOOKUP(D13,DB!A:F,6,0),"")</f>
        <v/>
      </c>
      <c r="J13" s="158" t="str">
        <f>IFERROR(VLOOKUP(D13,DB!A:G,7,0),"")</f>
        <v/>
      </c>
      <c r="K13" s="161"/>
      <c r="L13" s="159" t="str">
        <f>IFERROR(VLOOKUP(D13,DB!A:I,9,0),"")</f>
        <v/>
      </c>
    </row>
    <row r="14" spans="1:16383" ht="31.5" customHeight="1">
      <c r="A14" s="110"/>
      <c r="B14" s="158" t="str">
        <f>IFERROR(VLOOKUP(D14,DB!A:K,11,0),"")</f>
        <v/>
      </c>
      <c r="C14" s="158"/>
      <c r="D14" s="158"/>
      <c r="E14" s="159"/>
      <c r="F14" s="113"/>
      <c r="G14" s="151">
        <f ca="1">IFERROR(NOW()-F14,"-")</f>
        <v>45939.848171412035</v>
      </c>
      <c r="H14" s="113"/>
      <c r="I14" s="158" t="str">
        <f>IFERROR(VLOOKUP(D14,DB!A:F,6,0),"")</f>
        <v/>
      </c>
      <c r="J14" s="158" t="str">
        <f>IFERROR(VLOOKUP(D14,DB!A:G,7,0),"")</f>
        <v/>
      </c>
      <c r="K14" s="161"/>
      <c r="L14" s="159" t="str">
        <f>IFERROR(VLOOKUP(D14,DB!A:I,9,0),"")</f>
        <v/>
      </c>
    </row>
    <row r="15" spans="1:16383" ht="31.5" customHeight="1">
      <c r="A15" s="110"/>
      <c r="B15" s="158" t="str">
        <f>IFERROR(VLOOKUP(D15,DB!A:K,11,0),"")</f>
        <v/>
      </c>
      <c r="C15" s="158"/>
      <c r="D15" s="158"/>
      <c r="E15" s="159"/>
      <c r="F15" s="113"/>
      <c r="G15" s="151">
        <f ca="1">IFERROR(NOW()-F15,"-")</f>
        <v>45939.848171412035</v>
      </c>
      <c r="H15" s="113"/>
      <c r="I15" s="158" t="str">
        <f>IFERROR(VLOOKUP(D15,DB!A:F,6,0),"")</f>
        <v/>
      </c>
      <c r="J15" s="158" t="str">
        <f>IFERROR(VLOOKUP(D15,DB!A:G,7,0),"")</f>
        <v/>
      </c>
      <c r="K15" s="161"/>
      <c r="L15" s="159" t="str">
        <f>IFERROR(VLOOKUP(D15,DB!A:I,9,0),"")</f>
        <v/>
      </c>
    </row>
    <row r="16" spans="1:16383" ht="31.5" customHeight="1">
      <c r="A16" s="110"/>
      <c r="B16" s="158" t="str">
        <f>IFERROR(VLOOKUP(D16,DB!A:K,11,0),"")</f>
        <v/>
      </c>
      <c r="C16" s="158"/>
      <c r="D16" s="158"/>
      <c r="E16" s="159"/>
      <c r="F16" s="113"/>
      <c r="G16" s="151">
        <f ca="1">IFERROR(NOW()-F16,"-")</f>
        <v>45939.848171412035</v>
      </c>
      <c r="H16" s="113"/>
      <c r="I16" s="158" t="str">
        <f>IFERROR(VLOOKUP(D16,DB!A:F,6,0),"")</f>
        <v/>
      </c>
      <c r="J16" s="158" t="str">
        <f>IFERROR(VLOOKUP(D16,DB!A:G,7,0),"")</f>
        <v/>
      </c>
      <c r="K16" s="161"/>
      <c r="L16" s="159" t="str">
        <f>IFERROR(VLOOKUP(D16,DB!A:I,9,0),"")</f>
        <v/>
      </c>
    </row>
    <row r="17" spans="1:12" ht="31.5" customHeight="1">
      <c r="A17" s="110"/>
      <c r="B17" s="158" t="str">
        <f>IFERROR(VLOOKUP(D17,DB!A:K,11,0),"")</f>
        <v/>
      </c>
      <c r="C17" s="158"/>
      <c r="D17" s="158"/>
      <c r="E17" s="159"/>
      <c r="F17" s="113"/>
      <c r="G17" s="151">
        <f ca="1">IFERROR(NOW()-F17,"-")</f>
        <v>45939.848171412035</v>
      </c>
      <c r="H17" s="113"/>
      <c r="I17" s="158" t="str">
        <f>IFERROR(VLOOKUP(D17,DB!A:F,6,0),"")</f>
        <v/>
      </c>
      <c r="J17" s="158" t="str">
        <f>IFERROR(VLOOKUP(D17,DB!A:G,7,0),"")</f>
        <v/>
      </c>
      <c r="K17" s="161"/>
      <c r="L17" s="159" t="str">
        <f>IFERROR(VLOOKUP(D17,DB!A:I,9,0),"")</f>
        <v/>
      </c>
    </row>
    <row r="18" spans="1:12" ht="31.5" customHeight="1">
      <c r="A18" s="110"/>
      <c r="B18" s="158" t="str">
        <f>IFERROR(VLOOKUP(D18,DB!A:K,11,0),"")</f>
        <v/>
      </c>
      <c r="C18" s="158"/>
      <c r="D18" s="158"/>
      <c r="E18" s="159"/>
      <c r="F18" s="113"/>
      <c r="G18" s="160">
        <f ca="1">IFERROR(NOW()-F18,"-")</f>
        <v>45939.848171527781</v>
      </c>
      <c r="H18" s="113"/>
      <c r="I18" s="158" t="str">
        <f>IFERROR(VLOOKUP(D18,DB!A:F,6,0),"")</f>
        <v/>
      </c>
      <c r="J18" s="158" t="str">
        <f>IFERROR(VLOOKUP(D18,DB!A:G,7,0),"")</f>
        <v/>
      </c>
      <c r="K18" s="161"/>
      <c r="L18" s="159" t="str">
        <f>IFERROR(VLOOKUP(D18,DB!A:I,9,0),"")</f>
        <v/>
      </c>
    </row>
    <row r="19" spans="1:12" ht="31.5" customHeight="1">
      <c r="A19" s="110"/>
      <c r="B19" s="158" t="str">
        <f>IFERROR(VLOOKUP(D19,DB!A:K,11,0),"")</f>
        <v/>
      </c>
      <c r="C19" s="158"/>
      <c r="D19" s="158"/>
      <c r="E19" s="159"/>
      <c r="F19" s="113"/>
      <c r="G19" s="160">
        <f ca="1">IFERROR(NOW()-F19,"-")</f>
        <v>45939.848171527781</v>
      </c>
      <c r="H19" s="113"/>
      <c r="I19" s="158" t="str">
        <f>IFERROR(VLOOKUP(D19,DB!A:F,6,0),"")</f>
        <v/>
      </c>
      <c r="J19" s="158" t="str">
        <f>IFERROR(VLOOKUP(D19,DB!A:G,7,0),"")</f>
        <v/>
      </c>
      <c r="K19" s="161"/>
      <c r="L19" s="159" t="str">
        <f>IFERROR(VLOOKUP(D19,DB!A:I,9,0),"")</f>
        <v/>
      </c>
    </row>
    <row r="20" spans="1:12" ht="31.5" customHeight="1">
      <c r="A20" s="110"/>
      <c r="B20" s="158" t="str">
        <f>IFERROR(VLOOKUP(D20,DB!A:K,11,0),"")</f>
        <v/>
      </c>
      <c r="C20" s="158"/>
      <c r="D20" s="158"/>
      <c r="E20" s="159"/>
      <c r="F20" s="113"/>
      <c r="G20" s="160">
        <f ca="1">IFERROR(NOW()-F20,"-")</f>
        <v>45939.848171527781</v>
      </c>
      <c r="H20" s="113"/>
      <c r="I20" s="158" t="str">
        <f>IFERROR(VLOOKUP(D20,DB!A:F,6,0),"")</f>
        <v/>
      </c>
      <c r="J20" s="158" t="str">
        <f>IFERROR(VLOOKUP(D20,DB!A:G,7,0),"")</f>
        <v/>
      </c>
      <c r="K20" s="161"/>
      <c r="L20" s="159" t="str">
        <f>IFERROR(VLOOKUP(D20,DB!A:I,9,0),"")</f>
        <v/>
      </c>
    </row>
    <row r="21" spans="1:12" ht="31.5" customHeight="1">
      <c r="A21" s="110"/>
      <c r="B21" s="158" t="str">
        <f>IFERROR(VLOOKUP(D21,DB!A:K,11,0),"")</f>
        <v/>
      </c>
      <c r="C21" s="158"/>
      <c r="D21" s="158"/>
      <c r="E21" s="159"/>
      <c r="F21" s="113"/>
      <c r="G21" s="160">
        <f ca="1">IFERROR(NOW()-F21,"-")</f>
        <v>45939.848171527781</v>
      </c>
      <c r="H21" s="113"/>
      <c r="I21" s="158" t="str">
        <f>IFERROR(VLOOKUP(D21,DB!A:F,6,0),"")</f>
        <v/>
      </c>
      <c r="J21" s="158" t="str">
        <f>IFERROR(VLOOKUP(D21,DB!A:G,7,0),"")</f>
        <v/>
      </c>
      <c r="K21" s="161"/>
      <c r="L21" s="159" t="str">
        <f>IFERROR(VLOOKUP(D21,DB!A:I,9,0),"")</f>
        <v/>
      </c>
    </row>
    <row r="22" spans="1:12" ht="31.5" customHeight="1">
      <c r="A22" s="110"/>
      <c r="B22" s="158" t="str">
        <f>IFERROR(VLOOKUP(D22,DB!A:K,11,0),"")</f>
        <v/>
      </c>
      <c r="C22" s="158"/>
      <c r="D22" s="158"/>
      <c r="E22" s="159"/>
      <c r="F22" s="113"/>
      <c r="G22" s="160">
        <f ca="1">IFERROR(NOW()-F22,"-")</f>
        <v>45939.848171527781</v>
      </c>
      <c r="H22" s="113"/>
      <c r="I22" s="158" t="str">
        <f>IFERROR(VLOOKUP(D22,DB!A:F,6,0),"")</f>
        <v/>
      </c>
      <c r="J22" s="158" t="str">
        <f>IFERROR(VLOOKUP(D22,DB!A:G,7,0),"")</f>
        <v/>
      </c>
      <c r="K22" s="161"/>
      <c r="L22" s="159" t="str">
        <f>IFERROR(VLOOKUP(D22,DB!A:I,9,0),"")</f>
        <v/>
      </c>
    </row>
    <row r="23" spans="1:12" ht="31.5" customHeight="1">
      <c r="A23" s="110"/>
      <c r="B23" s="158" t="str">
        <f>IFERROR(VLOOKUP(D23,DB!A:K,11,0),"")</f>
        <v/>
      </c>
      <c r="C23" s="158"/>
      <c r="D23" s="158"/>
      <c r="E23" s="159"/>
      <c r="F23" s="113"/>
      <c r="G23" s="160">
        <f ca="1">IFERROR(NOW()-F23,"-")</f>
        <v>45939.848171527781</v>
      </c>
      <c r="H23" s="113"/>
      <c r="I23" s="158" t="str">
        <f>IFERROR(VLOOKUP(D23,DB!A:F,6,0),"")</f>
        <v/>
      </c>
      <c r="J23" s="158" t="str">
        <f>IFERROR(VLOOKUP(D23,DB!A:G,7,0),"")</f>
        <v/>
      </c>
      <c r="K23" s="161"/>
      <c r="L23" s="159" t="str">
        <f>IFERROR(VLOOKUP(D23,DB!A:I,9,0),"")</f>
        <v/>
      </c>
    </row>
    <row r="24" spans="1:12" ht="31.5" customHeight="1">
      <c r="A24" s="110"/>
      <c r="B24" s="158" t="str">
        <f>IFERROR(VLOOKUP(D24,DB!A:K,11,0),"")</f>
        <v/>
      </c>
      <c r="C24" s="158"/>
      <c r="D24" s="158"/>
      <c r="E24" s="159"/>
      <c r="F24" s="113"/>
      <c r="G24" s="160">
        <f ca="1">IFERROR(NOW()-F24,"-")</f>
        <v>45939.848171527781</v>
      </c>
      <c r="H24" s="113"/>
      <c r="I24" s="158" t="str">
        <f>IFERROR(VLOOKUP(D24,DB!A:F,6,0),"")</f>
        <v/>
      </c>
      <c r="J24" s="158" t="str">
        <f>IFERROR(VLOOKUP(D24,DB!A:G,7,0),"")</f>
        <v/>
      </c>
      <c r="K24" s="161"/>
      <c r="L24" s="159" t="str">
        <f>IFERROR(VLOOKUP(D24,DB!A:I,9,0),"")</f>
        <v/>
      </c>
    </row>
    <row r="25" spans="1:12" ht="31.5" customHeight="1">
      <c r="A25" s="110"/>
      <c r="B25" s="158" t="str">
        <f>IFERROR(VLOOKUP(D25,DB!A:K,11,0),"")</f>
        <v/>
      </c>
      <c r="C25" s="158"/>
      <c r="D25" s="158"/>
      <c r="E25" s="159"/>
      <c r="F25" s="113"/>
      <c r="G25" s="160">
        <f ca="1">IFERROR(NOW()-F25,"-")</f>
        <v>45939.848171527781</v>
      </c>
      <c r="H25" s="113"/>
      <c r="I25" s="158" t="str">
        <f>IFERROR(VLOOKUP(D25,DB!A:F,6,0),"")</f>
        <v/>
      </c>
      <c r="J25" s="158" t="str">
        <f>IFERROR(VLOOKUP(D25,DB!A:G,7,0),"")</f>
        <v/>
      </c>
      <c r="K25" s="161"/>
      <c r="L25" s="159" t="str">
        <f>IFERROR(VLOOKUP(D25,DB!A:I,9,0),"")</f>
        <v/>
      </c>
    </row>
    <row r="26" spans="1:12" ht="31.5" customHeight="1">
      <c r="A26" s="110"/>
      <c r="B26" s="158" t="str">
        <f>IFERROR(VLOOKUP(D26,DB!A:K,11,0),"")</f>
        <v/>
      </c>
      <c r="C26" s="158"/>
      <c r="D26" s="158"/>
      <c r="E26" s="159"/>
      <c r="F26" s="113"/>
      <c r="G26" s="160">
        <f ca="1">IFERROR(NOW()-F26,"-")</f>
        <v>45939.848171527781</v>
      </c>
      <c r="H26" s="113"/>
      <c r="I26" s="158" t="str">
        <f>IFERROR(VLOOKUP(D26,DB!A:F,6,0),"")</f>
        <v/>
      </c>
      <c r="J26" s="158" t="str">
        <f>IFERROR(VLOOKUP(D26,DB!A:G,7,0),"")</f>
        <v/>
      </c>
      <c r="K26" s="161"/>
      <c r="L26" s="159" t="str">
        <f>IFERROR(VLOOKUP(D26,DB!A:I,9,0),"")</f>
        <v/>
      </c>
    </row>
    <row r="27" spans="1:12" ht="31.5" customHeight="1">
      <c r="A27" s="110"/>
      <c r="B27" s="158" t="str">
        <f>IFERROR(VLOOKUP(D27,DB!A:K,11,0),"")</f>
        <v/>
      </c>
      <c r="C27" s="158"/>
      <c r="D27" s="158"/>
      <c r="E27" s="159"/>
      <c r="F27" s="113"/>
      <c r="G27" s="160">
        <f ca="1">IFERROR(NOW()-F27,"-")</f>
        <v>45939.848171527781</v>
      </c>
      <c r="H27" s="113"/>
      <c r="I27" s="158" t="str">
        <f>IFERROR(VLOOKUP(D27,DB!A:F,6,0),"")</f>
        <v/>
      </c>
      <c r="J27" s="158" t="str">
        <f>IFERROR(VLOOKUP(D27,DB!A:G,7,0),"")</f>
        <v/>
      </c>
      <c r="K27" s="161"/>
      <c r="L27" s="159" t="str">
        <f>IFERROR(VLOOKUP(D27,DB!A:I,9,0),"")</f>
        <v/>
      </c>
    </row>
    <row r="28" spans="1:12" ht="31.5" customHeight="1">
      <c r="A28" s="110"/>
      <c r="B28" s="158" t="str">
        <f>IFERROR(VLOOKUP(D28,DB!A:K,11,0),"")</f>
        <v/>
      </c>
      <c r="C28" s="158"/>
      <c r="D28" s="158"/>
      <c r="E28" s="159"/>
      <c r="F28" s="113"/>
      <c r="G28" s="160">
        <f ca="1">IFERROR(NOW()-F28,"-")</f>
        <v>45939.848171527781</v>
      </c>
      <c r="H28" s="113"/>
      <c r="I28" s="158" t="str">
        <f>IFERROR(VLOOKUP(D28,DB!A:F,6,0),"")</f>
        <v/>
      </c>
      <c r="J28" s="158" t="str">
        <f>IFERROR(VLOOKUP(D28,DB!A:G,7,0),"")</f>
        <v/>
      </c>
      <c r="K28" s="161"/>
      <c r="L28" s="159" t="str">
        <f>IFERROR(VLOOKUP(D28,DB!A:I,9,0),"")</f>
        <v/>
      </c>
    </row>
    <row r="29" spans="1:12" ht="31.5" customHeight="1">
      <c r="A29" s="110"/>
      <c r="B29" s="158" t="str">
        <f>IFERROR(VLOOKUP(D29,DB!A:K,11,0),"")</f>
        <v/>
      </c>
      <c r="C29" s="158"/>
      <c r="D29" s="158"/>
      <c r="E29" s="159"/>
      <c r="F29" s="113"/>
      <c r="G29" s="160">
        <f ca="1">IFERROR(NOW()-F29,"-")</f>
        <v>45939.848171527781</v>
      </c>
      <c r="H29" s="113"/>
      <c r="I29" s="158" t="str">
        <f>IFERROR(VLOOKUP(D29,DB!A:F,6,0),"")</f>
        <v/>
      </c>
      <c r="J29" s="158" t="str">
        <f>IFERROR(VLOOKUP(D29,DB!A:G,7,0),"")</f>
        <v/>
      </c>
      <c r="K29" s="161"/>
      <c r="L29" s="159" t="str">
        <f>IFERROR(VLOOKUP(D29,DB!A:I,9,0),"")</f>
        <v/>
      </c>
    </row>
    <row r="30" spans="1:12" ht="31.5" customHeight="1">
      <c r="A30" s="110"/>
      <c r="B30" s="158" t="str">
        <f>IFERROR(VLOOKUP(D30,DB!A:K,11,0),"")</f>
        <v/>
      </c>
      <c r="C30" s="158"/>
      <c r="D30" s="158"/>
      <c r="E30" s="159"/>
      <c r="F30" s="113"/>
      <c r="G30" s="160">
        <f ca="1">IFERROR(NOW()-F30,"-")</f>
        <v>45939.848171527781</v>
      </c>
      <c r="H30" s="113"/>
      <c r="I30" s="158" t="str">
        <f>IFERROR(VLOOKUP(D30,DB!A:F,6,0),"")</f>
        <v/>
      </c>
      <c r="J30" s="158" t="str">
        <f>IFERROR(VLOOKUP(D30,DB!A:G,7,0),"")</f>
        <v/>
      </c>
      <c r="K30" s="161"/>
      <c r="L30" s="159" t="str">
        <f>IFERROR(VLOOKUP(D30,DB!A:I,9,0),"")</f>
        <v/>
      </c>
    </row>
    <row r="31" spans="1:12" ht="31.5" customHeight="1">
      <c r="A31" s="110"/>
      <c r="B31" s="158" t="str">
        <f>IFERROR(VLOOKUP(D31,DB!A:K,11,0),"")</f>
        <v/>
      </c>
      <c r="C31" s="158"/>
      <c r="D31" s="158"/>
      <c r="E31" s="159"/>
      <c r="F31" s="113"/>
      <c r="G31" s="160">
        <f ca="1">IFERROR(NOW()-F31,"-")</f>
        <v>45939.848171527781</v>
      </c>
      <c r="H31" s="113"/>
      <c r="I31" s="158" t="str">
        <f>IFERROR(VLOOKUP(D31,DB!A:F,6,0),"")</f>
        <v/>
      </c>
      <c r="J31" s="158" t="str">
        <f>IFERROR(VLOOKUP(D31,DB!A:G,7,0),"")</f>
        <v/>
      </c>
      <c r="K31" s="161"/>
      <c r="L31" s="159" t="str">
        <f>IFERROR(VLOOKUP(D31,DB!A:I,9,0),"")</f>
        <v/>
      </c>
    </row>
    <row r="32" spans="1:12" ht="31.5" customHeight="1">
      <c r="A32" s="110"/>
      <c r="B32" s="158" t="str">
        <f>IFERROR(VLOOKUP(D32,DB!A:K,11,0),"")</f>
        <v/>
      </c>
      <c r="C32" s="158"/>
      <c r="D32" s="158"/>
      <c r="E32" s="159"/>
      <c r="F32" s="113"/>
      <c r="G32" s="160">
        <f ca="1">IFERROR(NOW()-F32,"-")</f>
        <v>45939.848171527781</v>
      </c>
      <c r="H32" s="113"/>
      <c r="I32" s="158" t="str">
        <f>IFERROR(VLOOKUP(D32,DB!A:F,6,0),"")</f>
        <v/>
      </c>
      <c r="J32" s="158" t="str">
        <f>IFERROR(VLOOKUP(D32,DB!A:G,7,0),"")</f>
        <v/>
      </c>
      <c r="K32" s="161"/>
      <c r="L32" s="159" t="str">
        <f>IFERROR(VLOOKUP(D32,DB!A:I,9,0),"")</f>
        <v/>
      </c>
    </row>
    <row r="33" spans="1:12" ht="31.5" customHeight="1">
      <c r="A33" s="110"/>
      <c r="B33" s="158" t="str">
        <f>IFERROR(VLOOKUP(D33,DB!A:K,11,0),"")</f>
        <v/>
      </c>
      <c r="C33" s="158"/>
      <c r="D33" s="158"/>
      <c r="E33" s="159"/>
      <c r="F33" s="113"/>
      <c r="G33" s="160">
        <f ca="1">IFERROR(NOW()-F33,"-")</f>
        <v>45939.848171527781</v>
      </c>
      <c r="H33" s="113"/>
      <c r="I33" s="158" t="str">
        <f>IFERROR(VLOOKUP(D33,DB!A:F,6,0),"")</f>
        <v/>
      </c>
      <c r="J33" s="158" t="str">
        <f>IFERROR(VLOOKUP(D33,DB!A:G,7,0),"")</f>
        <v/>
      </c>
      <c r="K33" s="161"/>
      <c r="L33" s="159" t="str">
        <f>IFERROR(VLOOKUP(D33,DB!A:I,9,0),"")</f>
        <v/>
      </c>
    </row>
    <row r="34" spans="1:12" ht="31.5" customHeight="1">
      <c r="A34" s="110"/>
      <c r="B34" s="109" t="str">
        <f>IFERROR(VLOOKUP(D34,DB!A:K,11,0),"")</f>
        <v/>
      </c>
      <c r="C34" s="111"/>
      <c r="D34" s="109"/>
      <c r="E34" s="112"/>
      <c r="F34" s="113"/>
      <c r="G34" s="81">
        <f ca="1">IFERROR(NOW()-F34,"-")</f>
        <v>45939.848171527781</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45939.848171527781</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45939.848171527781</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45939.848171527781</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45939.848171527781</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45939.848171527781</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45939.848171527781</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45939.848171527781</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45939.848171527781</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45939.848171527781</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45939.848171527781</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45939.848171527781</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45939.848171527781</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45939.848171527781</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45939.848171527781</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45939.848171527781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45939.848171527781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45939.848171527781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45939.848171527781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45939.848171527781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45939.848171527781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45939.848171527781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45939.848171527781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45939.848171527781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45939.848171527781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45939.848171527781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45939.848171527781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45939.848171527781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45939.848171527781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45939.848171527781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45939.848171527781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45939.848171527781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45939.848171527781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45939.848171527781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45939.848171527781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45939.848171527781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45939.848171527781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45939.848171527781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45939.848171527781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45939.848171527781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45939.848171527781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45939.848171527781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45939.848171527781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45939.848171527781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45939.848171527781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45939.848171527781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45939.848171527781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45939.848171527781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45939.848171527781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45939.848171527781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45939.848171527781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45939.848171527781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45939.848171527781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45939.848171527781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45939.848171527781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45939.848171527781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45939.848171527781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45939.848171527781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45939.848171527781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45939.848171527781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45939.848171527781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45939.848171527781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45939.848171527781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45939.848171527781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45939.848171527781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45939.848171527781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45939.848171527781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45939.848171527781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45939.848171527781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45939.848171527781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45939.848171527781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45939.848171527781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45939.848171527781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45939.848171527781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45939.848171527781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45939.848171527781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45939.848171527781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45939.848171527781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45939.848171527781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45939.848171527781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45939.848171527781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45939.848171527781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45939.848171527781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45939.848171527781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45939.848171527781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45939.848171527781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45939.848171527781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45939.848171527781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45939.848171527781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45939.848171527781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45939.848171527781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45939.848171527781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45939.848171527781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45939.848171527781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45939.848171527781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45939.848171527781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45939.848171527781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45939.848171527781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45939.848171527781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45939.848171527781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45939.848171527781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45939.848171527781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45939.848171527781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45939.848171527781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45939.848171527781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45939.848171527781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45939.848171527781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45939.848171527781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45939.848171527781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45939.848171527781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45939.848171527781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45939.848171527781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45939.848171527781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45939.848171527781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45939.848171527781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45939.848171527781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45939.848171527781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45939.848171527781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45939.848171527781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45939.848171527781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45939.848171527781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45939.848171527781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45939.848171527781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45939.848171527781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45939.848171527781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45939.848171527781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45939.848171527781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45939.848171527781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45939.848171527781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45939.848171527781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45939.848171527781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45939.848171527781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45939.848171527781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45939.848171527781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45939.848171527781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45939.848171527781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45939.848171527781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45939.848171527781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45939.848171527781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45939.848171527781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45939.848171527781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45939.848171527781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45939.848171527781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45939.848171527781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45939.848171527781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45939.848171527781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45939.848171527781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45939.848171527781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45939.848171527781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45939.848171527781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45939.848171527781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45939.848171527781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45939.848171527781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45939.848171527781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45939.848171527781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45939.848171527781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45939.848171527781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45939.848171527781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45939.848171527781</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45939.848171527781</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45939.848171527781</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45939.848171527781</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45939.848171527781</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45939.848171527781</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45939.848171527781</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45939.848171527781</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45939.848171527781</v>
      </c>
      <c r="H200" s="113"/>
      <c r="I200" s="109" t="str">
        <f>IFERROR(VLOOKUP(D200,DB!A:F,6,0),"")</f>
        <v/>
      </c>
      <c r="J200" s="108" t="str">
        <f>IFERROR(VLOOKUP(D200,DB!A:G,7,0),"")</f>
        <v/>
      </c>
      <c r="K200" s="114"/>
      <c r="L200" s="115" t="str">
        <f>IFERROR(VLOOKUP(D200,DB!A:I,9,0),"")</f>
        <v/>
      </c>
    </row>
  </sheetData>
  <dataValidations count="2">
    <dataValidation allowBlank="1" showInputMessage="1" showErrorMessage="1" sqref="E1" xr:uid="{380493DB-286A-4683-AF55-C78F04945A49}"/>
    <dataValidation type="list" allowBlank="1" showInputMessage="1" showErrorMessage="1" sqref="E3 E5:E20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2025-10-09T17:21:45Z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