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40" documentId="13_ncr:1_{F6CB121F-512D-4AA6-A0C1-0FB36C537598}" xr6:coauthVersionLast="47" xr6:coauthVersionMax="47" xr10:uidLastSave="{CE02AA4A-E712-4DDB-8E25-BC8012A36E67}"/>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6" i="6"/>
  <c r="G5" i="6"/>
  <c r="G2" i="6"/>
  <c r="G3" i="6"/>
  <c r="G4"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<sst xmlns="http://schemas.openxmlformats.org/spreadsheetml/2006/main" count="178581" uniqueCount="39074">
  <si>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</si>
  <si>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</si>
  <si>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</si>
  <si>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</si>
  <si>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</si>
  <si>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</si>
  <si>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</si>
  <si>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</si>
  <si>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</si>
  <si>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</si>
  <si>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</si>
  <si>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</si>
  <si>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</si>
  <si>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</si>
  <si>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</si>
  <si>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</si>
  <si>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</si>
  <si>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</si>
  <si>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</si>
  <si>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</si>
  <si>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</si>
  <si>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</si>
  <si>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</si>
  <si>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</si>
  <si>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</si>
  <si>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</si>
  <si>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</si>
  <si>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</si>
  <si>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</si>
  <si>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</si>
  <si>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</si>
  <si>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</si>
  <si>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</si>
  <si>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</si>
  <si>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</si>
  <si>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</si>
  <si>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</si>
  <si>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</si>
  <si>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</si>
  <si>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</si>
  <si>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</si>
  <si>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</si>
  <si>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</si>
  <si>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</si>
  <si>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</si>
  <si>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</si>
  <si>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</si>
  <si>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</si>
  <si>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</si>
  <si>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</si>
  <si>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</si>
  <si>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</si>
  <si>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</si>
  <si>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</si>
  <si>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</si>
  <si>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</si>
  <si>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</si>
  <si>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</si>
  <si>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</si>
  <si>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</si>
  <si>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</si>
  <si>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</si>
  <si>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</si>
  <si>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</si>
  <si>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</si>
  <si>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</si>
  <si>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</si>
  <si>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</si>
  <si>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</si>
  <si>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</si>
  <si>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</si>
  <si>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</si>
  <si>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</si>
  <si>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</si>
  <si>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</si>
  <si>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</si>
  <si>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</si>
  <si>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</si>
  <si>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</si>
  <si>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</si>
  <si>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</si>
  <si>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</si>
  <si>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</si>
  <si>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</si>
  <si>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</si>
  <si>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</si>
  <si>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</si>
  <si>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</si>
  <si>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</si>
  <si>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</si>
  <si>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</si>
  <si>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</si>
  <si>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</si>
  <si>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</si>
  <si>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</si>
  <si>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</si>
  <si>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</si>
  <si>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</si>
  <si>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</si>
  <si>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</si>
  <si>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</si>
  <si>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</si>
  <si>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</si>
  <si>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</si>
  <si>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</si>
  <si>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</si>
  <si>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</si>
  <si>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</si>
  <si>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</si>
  <si>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</si>
  <si>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</si>
  <si>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</si>
  <si>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</si>
  <si>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</si>
  <si>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</si>
  <si>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</si>
  <si>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</si>
  <si>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</si>
  <si>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</si>
  <si>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</si>
  <si>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</si>
  <si>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</si>
  <si>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</si>
  <si>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</si>
  <si>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</si>
  <si>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</si>
  <si>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</si>
  <si>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</si>
  <si>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</si>
  <si>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</si>
  <si>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</si>
  <si>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</si>
  <si>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</si>
  <si>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</si>
  <si>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</si>
  <si>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</si>
  <si>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</si>
  <si>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</si>
  <si>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</si>
  <si>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</si>
  <si>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</si>
  <si>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</si>
  <si>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</si>
  <si>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</si>
  <si>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</si>
  <si>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</si>
  <si>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</si>
  <si>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</si>
  <si>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</si>
  <si>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</si>
  <si>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</si>
  <si>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</si>
  <si>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</si>
  <si>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</si>
  <si>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</si>
  <si>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</si>
  <si>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</si>
  <si>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</si>
  <si>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</si>
  <si>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</si>
  <si>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</si>
  <si>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</si>
  <si>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</si>
  <si>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</si>
  <si>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</si>
  <si>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</si>
  <si>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</si>
  <si>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</si>
  <si>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</si>
  <si>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</si>
  <si>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</si>
  <si>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</si>
  <si>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</si>
  <si>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</si>
  <si>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</si>
  <si>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</si>
  <si>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</si>
  <si>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</si>
  <si>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</si>
  <si>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</si>
  <si>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</si>
  <si>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</si>
  <si>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</si>
  <si>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</si>
  <si>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</si>
  <si>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</si>
  <si>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</si>
  <si>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</si>
  <si>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</si>
  <si>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</si>
  <si>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</si>
  <si>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</si>
  <si>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</si>
  <si>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</si>
  <si>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</si>
  <si>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</si>
  <si>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</si>
  <si>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</si>
  <si>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</si>
  <si>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</si>
  <si>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</si>
  <si>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</si>
  <si>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</si>
  <si>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</si>
  <si>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</si>
  <si>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</si>
  <si>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</si>
  <si>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</si>
  <si>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</si>
  <si>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</si>
  <si>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</si>
  <si>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</si>
  <si>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</si>
  <si>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</si>
  <si>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</si>
  <si>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</si>
  <si>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</si>
  <si>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</si>
  <si>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</si>
  <si>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</si>
  <si>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</si>
  <si>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</si>
  <si>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</si>
  <si>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</si>
  <si>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</si>
  <si>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</si>
  <si>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</si>
  <si>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</si>
  <si>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</si>
  <si>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</si>
  <si>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</si>
  <si>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</si>
  <si>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</si>
  <si>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</si>
  <si>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</si>
  <si>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</si>
  <si>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</si>
  <si>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</si>
  <si>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</si>
  <si>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</si>
  <si>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</si>
  <si>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</si>
  <si>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</si>
  <si>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</si>
  <si>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</si>
  <si>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</si>
  <si>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</si>
  <si>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</si>
  <si>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</si>
  <si>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</si>
  <si>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</si>
  <si>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</si>
  <si>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</si>
  <si>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</si>
  <si>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</si>
  <si>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</si>
  <si>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</si>
  <si>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</si>
  <si>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</si>
  <si>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</si>
  <si>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</si>
  <si>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</si>
  <si>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</si>
  <si>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</si>
  <si>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</si>
  <si>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</si>
  <si>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</si>
  <si>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</si>
  <si>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</si>
  <si>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</si>
  <si>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</si>
  <si>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</si>
  <si>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</si>
  <si>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</si>
  <si>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</si>
  <si>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</si>
  <si>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</si>
  <si>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</si>
  <si>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</si>
  <si>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</si>
  <si>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</si>
  <si>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</si>
  <si>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</si>
  <si>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</si>
  <si>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</si>
  <si>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</si>
  <si>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</si>
  <si>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</si>
  <si>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</si>
  <si>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</si>
  <si>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</si>
  <si>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</si>
  <si>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</si>
  <si>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</si>
  <si>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</si>
  <si>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</si>
  <si>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</si>
  <si>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</si>
  <si>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</si>
  <si>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</si>
  <si>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</si>
  <si>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</si>
  <si>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</si>
  <si>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</si>
  <si>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</si>
  <si>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</si>
  <si>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</si>
  <si>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</si>
  <si>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</si>
  <si>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</si>
  <si>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</si>
  <si>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</si>
  <si>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</si>
  <si>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</si>
  <si>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</si>
  <si>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</si>
  <si>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</si>
  <si>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</si>
  <si>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</si>
  <si>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</si>
  <si>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</si>
  <si>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</si>
  <si>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</si>
  <si>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</si>
  <si>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</si>
  <si>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</si>
  <si>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</si>
  <si>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</si>
  <si>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</si>
  <si>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</si>
  <si>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</si>
  <si>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</si>
  <si>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</si>
  <si>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</si>
  <si>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</si>
  <si>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</si>
  <si>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</si>
  <si>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</si>
  <si>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</si>
  <si>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</si>
  <si>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</si>
  <si>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</si>
  <si>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</si>
  <si>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</si>
  <si>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</si>
  <si>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</si>
  <si>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</si>
  <si>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</si>
  <si>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</si>
  <si>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</si>
  <si>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</si>
  <si>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</si>
  <si>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</si>
  <si>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</si>
  <si>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</si>
  <si>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</si>
  <si>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</si>
  <si>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</si>
  <si>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</si>
  <si>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</si>
  <si>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</si>
  <si>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</si>
  <si>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</si>
  <si>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</si>
  <si>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</si>
  <si>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</si>
  <si>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</si>
  <si>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</si>
  <si>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</si>
  <si>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</si>
  <si>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</si>
  <si>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</si>
  <si>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</si>
  <si>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</si>
  <si>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</si>
  <si>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</si>
  <si>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</si>
  <si>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</si>
  <si>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</si>
  <si>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</si>
  <si>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</si>
  <si>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</si>
  <si>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</si>
  <si>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</si>
  <si>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</si>
  <si>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</si>
  <si>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</si>
  <si>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</si>
  <si>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</si>
  <si>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</si>
  <si>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</si>
  <si>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</si>
  <si>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</si>
  <si>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</si>
  <si>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</si>
  <si>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</si>
  <si>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</si>
  <si>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</si>
  <si>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</si>
  <si>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</si>
  <si>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</si>
  <si>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</si>
  <si>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</si>
  <si>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</si>
  <si>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</si>
  <si>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</si>
  <si>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</si>
  <si>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</si>
  <si>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</si>
  <si>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</si>
  <si>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</si>
  <si>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</si>
  <si>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</si>
  <si>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</si>
  <si>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</si>
  <si>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</si>
  <si>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</si>
  <si>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</si>
  <si>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</si>
  <si>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</si>
  <si>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</si>
  <si>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</si>
  <si>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</si>
  <si>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</si>
  <si>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</si>
  <si>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</si>
  <si>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</si>
  <si>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</si>
  <si>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</si>
  <si>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</si>
  <si>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</si>
  <si>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</si>
  <si>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</si>
  <si>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</si>
  <si>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</si>
  <si>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</si>
  <si>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</si>
  <si>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</si>
  <si>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</si>
  <si>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</si>
  <si>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</si>
  <si>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</si>
  <si>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</si>
  <si>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</si>
  <si>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</si>
  <si>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</si>
  <si>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</si>
  <si>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</si>
  <si>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</si>
  <si>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</si>
  <si>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</si>
  <si>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</si>
  <si>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</si>
  <si>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</si>
  <si>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</si>
  <si>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</si>
  <si>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</si>
  <si>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</si>
  <si>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</si>
  <si>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</si>
  <si>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</si>
  <si>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</si>
  <si>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</si>
  <si>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</si>
  <si>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</si>
  <si>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</si>
  <si>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</si>
  <si>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</si>
  <si>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</si>
  <si>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</si>
  <si>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</si>
  <si>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</si>
  <si>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</si>
  <si>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</si>
  <si>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</si>
  <si>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</si>
  <si>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</si>
  <si>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</si>
  <si>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</si>
  <si>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</si>
  <si>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</si>
  <si>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</si>
  <si>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</si>
  <si>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</si>
  <si>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</si>
  <si>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</si>
  <si>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</si>
  <si>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</si>
  <si>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</si>
  <si>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</si>
  <si>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</si>
  <si>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</si>
  <si>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</si>
  <si>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</si>
  <si>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</si>
  <si>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</si>
  <si>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</si>
  <si>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</si>
  <si>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</si>
  <si>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</si>
  <si>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</si>
  <si>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</si>
  <si>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</si>
  <si>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</si>
  <si>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</si>
  <si>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</si>
  <si>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</si>
  <si>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</si>
  <si>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</si>
  <si>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</si>
  <si>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</si>
  <si>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</si>
  <si>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</si>
  <si>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</si>
  <si>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</si>
  <si>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</si>
  <si>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</si>
  <si>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</si>
  <si>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</si>
  <si>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</si>
  <si>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</si>
  <si>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</si>
  <si>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</si>
  <si>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</si>
  <si>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</si>
  <si>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</si>
  <si>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</si>
  <si>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</si>
  <si>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</si>
  <si>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</si>
  <si>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</si>
  <si>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</si>
  <si>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</si>
  <si>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</si>
  <si>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</si>
  <si>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</si>
  <si>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</si>
  <si>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</si>
  <si>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</si>
  <si>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</si>
  <si>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</si>
  <si>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</si>
  <si>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</si>
  <si>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</si>
  <si>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</si>
  <si>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</si>
  <si>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</si>
  <si>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</si>
  <si>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</si>
  <si>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</si>
  <si>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</si>
  <si>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</si>
  <si>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</si>
  <si>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</si>
  <si>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</si>
  <si>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</si>
  <si>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</si>
  <si>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</si>
  <si>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</si>
  <si>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</si>
  <si>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</si>
  <si>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</si>
  <si>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</si>
  <si>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</si>
  <si>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</si>
  <si>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</si>
  <si>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</si>
  <si>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</si>
  <si>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</si>
  <si>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</si>
  <si>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</si>
  <si>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</si>
  <si>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</si>
  <si>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</si>
  <si>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</si>
  <si>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</si>
  <si>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</si>
  <si>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</si>
  <si>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</si>
  <si>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</si>
  <si>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</si>
  <si>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</si>
  <si>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</si>
  <si>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</si>
  <si>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</si>
  <si>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</si>
  <si>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</si>
  <si>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</si>
  <si>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</si>
  <si>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</si>
  <si>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</si>
  <si>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</si>
  <si>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</si>
  <si>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</si>
  <si>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</si>
  <si>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</si>
  <si>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</si>
  <si>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</si>
  <si>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</si>
  <si>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</si>
  <si>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</si>
  <si>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</si>
  <si>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</si>
  <si>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</si>
  <si>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</si>
  <si>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</si>
  <si>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</si>
  <si>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</si>
  <si>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</si>
  <si>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</si>
  <si>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</si>
  <si>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</si>
  <si>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</si>
  <si>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</si>
  <si>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</si>
  <si>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</si>
  <si>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</si>
  <si>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</si>
  <si>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</si>
  <si>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</si>
  <si>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</si>
  <si>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</si>
  <si>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</si>
  <si>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</si>
  <si>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</si>
  <si>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</si>
  <si>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</si>
  <si>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</si>
  <si>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</si>
  <si>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</si>
  <si>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</si>
  <si>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</si>
  <si>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</si>
  <si>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</si>
  <si>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</si>
  <si>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</si>
  <si>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</si>
  <si>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</si>
  <si>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</si>
  <si>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</si>
  <si>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</si>
  <si>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</si>
  <si>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</si>
  <si>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</si>
  <si>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</si>
  <si>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</si>
  <si>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</si>
  <si>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</si>
  <si>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</si>
  <si>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</si>
  <si>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</si>
  <si>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</si>
  <si>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</si>
  <si>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</si>
  <si>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</si>
  <si>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</si>
  <si>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</si>
  <si>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</si>
  <si>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</si>
  <si>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</si>
  <si>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</si>
  <si>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</si>
  <si>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</si>
  <si>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</si>
  <si>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</si>
  <si>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</si>
  <si>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</si>
  <si>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</si>
  <si>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</si>
  <si>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</si>
  <si>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</si>
  <si>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</si>
  <si>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</si>
  <si>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</si>
  <si>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</si>
  <si>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</si>
  <si>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</si>
  <si>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</si>
  <si>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</si>
  <si>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</si>
  <si>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</si>
  <si>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</si>
  <si>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</si>
  <si>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</si>
  <si>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</si>
  <si>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</si>
  <si>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</si>
  <si>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</si>
  <si>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</si>
  <si>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</si>
  <si>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</si>
  <si>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</si>
  <si>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</si>
  <si>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</si>
  <si>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</si>
  <si>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</si>
  <si>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</si>
  <si>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</si>
  <si>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</si>
  <si>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</si>
  <si>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</si>
  <si>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</si>
  <si>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</si>
  <si>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</si>
  <si>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</si>
  <si>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</si>
  <si>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</si>
  <si>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</si>
  <si>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</si>
  <si>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</si>
  <si>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</si>
  <si>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</si>
  <si>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</si>
  <si>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</si>
  <si>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</si>
  <si>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</si>
  <si>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</si>
  <si>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</si>
  <si>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</si>
  <si>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</si>
  <si>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</si>
  <si>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</si>
  <si>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</si>
  <si>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</si>
  <si>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</si>
  <si>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</si>
  <si>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</si>
  <si>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</si>
  <si>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</si>
  <si>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</si>
  <si>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</si>
  <si>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</si>
  <si>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</si>
  <si>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</si>
  <si>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</si>
  <si>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</si>
  <si>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</si>
  <si>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</si>
  <si>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</si>
  <si>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</si>
  <si>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</si>
  <si>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</si>
  <si>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</si>
  <si>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</si>
  <si>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</si>
  <si>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</si>
  <si>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</si>
  <si>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</si>
  <si>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</si>
  <si>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</si>
  <si>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</si>
  <si>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</si>
  <si>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</si>
  <si>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</si>
  <si>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</si>
  <si>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</si>
  <si>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</si>
  <si>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</si>
  <si>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</si>
  <si>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</si>
  <si>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</si>
  <si>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</si>
  <si>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</si>
  <si>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</si>
  <si>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</si>
  <si>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</si>
  <si>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</si>
  <si>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</si>
  <si>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</si>
  <si>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</si>
  <si>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</si>
  <si>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</si>
  <si>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</si>
  <si>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</si>
  <si>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</si>
  <si>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</si>
  <si>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</si>
  <si>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</si>
  <si>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</si>
  <si>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</si>
  <si>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</si>
  <si>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</si>
  <si>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</si>
  <si>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</si>
  <si>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</si>
  <si>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</si>
  <si>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</si>
  <si>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</si>
  <si>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</si>
  <si>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</si>
  <si>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</si>
  <si>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</si>
  <si>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</si>
  <si>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</si>
  <si>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</si>
  <si>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</si>
  <si>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</si>
  <si>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</si>
  <si>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</si>
  <si>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</si>
  <si>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</si>
  <si>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</si>
  <si>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</si>
  <si>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</si>
  <si>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</si>
  <si>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</si>
  <si>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</si>
  <si>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</si>
  <si>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</si>
  <si>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</si>
  <si>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</si>
  <si>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</si>
  <si>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</si>
  <si>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</si>
  <si>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</si>
  <si>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</si>
  <si>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</si>
  <si>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</si>
  <si>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</si>
  <si>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</si>
  <si>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</si>
  <si>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</si>
  <si>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</si>
  <si>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</si>
  <si>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</si>
  <si>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</si>
  <si>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</si>
  <si>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</si>
  <si>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</si>
  <si>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</si>
  <si>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</si>
  <si>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</si>
  <si>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</si>
  <si>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</si>
  <si>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</si>
  <si>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</si>
  <si>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</si>
  <si>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</si>
  <si>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</si>
  <si>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</si>
  <si>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</si>
  <si>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</si>
  <si>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</si>
  <si>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</si>
  <si>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</si>
  <si>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</si>
  <si>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</si>
  <si>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</si>
  <si>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</si>
  <si>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</si>
  <si>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</si>
  <si>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</si>
  <si>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</si>
  <si>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</si>
  <si>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</si>
  <si>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</si>
  <si>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</si>
  <si>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</si>
  <si>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</si>
  <si>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</si>
  <si>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</si>
  <si>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</si>
  <si>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</si>
  <si>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</si>
  <si>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</si>
  <si>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</si>
  <si>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</si>
  <si>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</si>
  <si>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</si>
  <si>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</si>
  <si>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</si>
  <si>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</si>
  <si>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</si>
  <si>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</si>
  <si>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</si>
  <si>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</si>
  <si>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</si>
  <si>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</si>
  <si>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</si>
  <si>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</si>
  <si>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</si>
  <si>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</si>
  <si>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</si>
  <si>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</si>
  <si>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</si>
  <si>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</si>
  <si>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</si>
  <si>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</si>
  <si>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</si>
  <si>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</si>
  <si>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</si>
  <si>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</si>
  <si>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</si>
  <si>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</si>
  <si>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</si>
  <si>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</si>
  <si>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</si>
  <si>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</si>
  <si>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</si>
  <si>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</si>
  <si>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</si>
  <si>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</si>
  <si>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</si>
  <si>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</si>
  <si>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</si>
  <si>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</si>
  <si>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</si>
  <si>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</si>
  <si>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</si>
  <si>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</si>
  <si>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</si>
  <si>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</si>
  <si>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</si>
  <si>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</si>
  <si>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</si>
  <si>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</si>
  <si>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</si>
  <si>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</si>
  <si>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</si>
  <si>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</si>
  <si>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</si>
  <si>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</si>
  <si>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</si>
  <si>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</si>
  <si>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</si>
  <si>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</si>
  <si>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</si>
  <si>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</si>
  <si>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</si>
  <si>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</si>
  <si>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</si>
  <si>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</si>
  <si>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</si>
  <si>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</si>
  <si>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</si>
  <si>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</si>
  <si>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</si>
  <si>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</si>
  <si>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</si>
  <si>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</si>
  <si>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</si>
  <si>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</si>
  <si>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</si>
  <si>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</si>
  <si>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</si>
  <si>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</si>
  <si>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</si>
  <si>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</si>
  <si>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</si>
  <si>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</si>
  <si>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</si>
  <si>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</si>
  <si>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</si>
  <si>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</si>
  <si>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</si>
  <si>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</si>
  <si>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</si>
  <si>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</si>
  <si>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</si>
  <si>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</si>
  <si>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</si>
  <si>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</si>
  <si>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</si>
  <si>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</si>
  <si>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</si>
  <si>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</si>
  <si>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</si>
  <si>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</si>
  <si>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</si>
  <si>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</si>
  <si>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</si>
  <si>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</si>
  <si>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</si>
  <si>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</si>
  <si>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</si>
  <si>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</si>
  <si>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</si>
  <si>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</si>
  <si>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</si>
  <si>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</si>
  <si>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</si>
  <si>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</si>
  <si>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</si>
  <si>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</si>
  <si>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</si>
  <si>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</si>
  <si>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</si>
  <si>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</si>
  <si>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</si>
  <si>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</si>
  <si>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</si>
  <si>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</si>
  <si>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</si>
  <si>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</si>
  <si>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</si>
  <si>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</si>
  <si>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</si>
  <si>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</si>
  <si>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</si>
  <si>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</si>
  <si>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</si>
  <si>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</si>
  <si>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</si>
  <si>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</si>
  <si>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</si>
  <si>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</si>
  <si>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</si>
  <si>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</si>
  <si>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</si>
  <si>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</si>
  <si>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</si>
  <si>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</si>
  <si>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</si>
  <si>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</si>
  <si>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</si>
  <si>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</si>
  <si>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</si>
  <si>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</si>
  <si>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</si>
  <si>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</si>
  <si>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</si>
  <si>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</si>
  <si>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</si>
  <si>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</si>
  <si>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</si>
  <si>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</si>
  <si>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</si>
  <si>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</si>
  <si>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</si>
  <si>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</si>
  <si>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</si>
  <si>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</si>
  <si>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</si>
  <si>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</si>
  <si>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</si>
  <si>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</si>
  <si>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</si>
  <si>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</si>
  <si>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</si>
  <si>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</si>
  <si>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</si>
  <si>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</si>
  <si>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</si>
  <si>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</si>
  <si>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</si>
  <si>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</si>
  <si>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</si>
  <si>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</si>
  <si>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</si>
  <si>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</si>
  <si>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</si>
  <si>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</si>
  <si>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</si>
  <si>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</si>
  <si>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</si>
  <si>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</si>
  <si>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</si>
  <si>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</si>
  <si>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</si>
  <si>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</si>
  <si>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</si>
  <si>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</si>
  <si>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</si>
  <si>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</si>
  <si>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</si>
  <si>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</si>
  <si>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</si>
  <si>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</si>
  <si>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</si>
  <si>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</si>
  <si>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</si>
  <si>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</si>
  <si>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</si>
  <si>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</si>
  <si>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</si>
  <si>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</si>
  <si>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</si>
  <si>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</si>
  <si>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</si>
  <si>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</si>
  <si>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</si>
  <si>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</si>
  <si>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</si>
  <si>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</si>
  <si>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</si>
  <si>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</si>
  <si>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</si>
  <si>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</si>
  <si>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</si>
  <si>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</si>
  <si>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</si>
  <si>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</si>
  <si>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</si>
  <si>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</si>
  <si>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</si>
  <si>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</si>
  <si>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</si>
  <si>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</si>
  <si>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</si>
  <si>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</si>
  <si>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</si>
  <si>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</si>
  <si>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</si>
  <si>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</si>
  <si>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</si>
  <si>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</si>
  <si>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</si>
  <si>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</si>
  <si>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</si>
  <si>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</si>
  <si>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</si>
  <si>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</si>
  <si>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</si>
  <si>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</si>
  <si>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</si>
  <si>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</si>
  <si>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</si>
  <si>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</si>
  <si>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</si>
  <si>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</si>
  <si>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</si>
  <si>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</si>
  <si>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</si>
  <si>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</si>
  <si>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</si>
  <si>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</si>
  <si>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</si>
  <si>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</si>
  <si>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</si>
  <si>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</si>
  <si>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</si>
  <si>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</si>
  <si>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</si>
  <si>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</si>
  <si>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</si>
  <si>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</si>
  <si>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</si>
  <si>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</si>
  <si>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</si>
  <si>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</si>
  <si>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</si>
  <si>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</si>
  <si>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</si>
  <si>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</si>
  <si>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</si>
  <si>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</si>
  <si>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</si>
  <si>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</si>
  <si>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</si>
  <si>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</si>
  <si>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</si>
  <si>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</si>
  <si>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</si>
  <si>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</si>
  <si>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</si>
  <si>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</si>
  <si>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</si>
  <si>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</si>
  <si>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</si>
  <si>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</si>
  <si>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</si>
  <si>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</si>
  <si>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</si>
  <si>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</si>
  <si>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</si>
  <si>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</si>
  <si>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</si>
  <si>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</si>
  <si>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</si>
  <si>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</si>
  <si>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</si>
  <si>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</si>
  <si>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</si>
  <si>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</si>
  <si>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</si>
  <si>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</si>
  <si>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</si>
  <si>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</si>
  <si>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</si>
  <si>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</si>
  <si>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</si>
  <si>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</si>
  <si>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</si>
  <si>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</si>
  <si>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</si>
  <si>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</si>
  <si>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</si>
  <si>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</si>
  <si>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</si>
  <si>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</si>
  <si>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</si>
  <si>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</si>
  <si>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</si>
  <si>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</si>
  <si>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</si>
  <si>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</si>
  <si>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</si>
  <si>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</si>
  <si>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</si>
  <si>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</si>
  <si>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</si>
  <si>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</si>
  <si>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</si>
  <si>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</si>
  <si>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</si>
  <si>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</si>
  <si>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</si>
  <si>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</si>
  <si>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</si>
  <si>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</si>
  <si>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</si>
  <si>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</si>
  <si>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</si>
  <si>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</si>
  <si>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</si>
  <si>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</si>
  <si>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</si>
  <si>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</si>
  <si>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</si>
  <si>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</si>
  <si>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</si>
  <si>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</si>
  <si>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</si>
  <si>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</si>
  <si>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</si>
  <si>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</si>
  <si>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</si>
  <si>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</si>
  <si>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</si>
  <si>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</si>
  <si>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</si>
  <si>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</si>
  <si>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</si>
  <si>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</si>
  <si>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</si>
  <si>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</si>
  <si>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</si>
  <si>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</si>
  <si>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</si>
  <si>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</si>
  <si>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</si>
  <si>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</si>
  <si>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</si>
  <si>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</si>
  <si>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</si>
  <si>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</si>
  <si>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</si>
  <si>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</si>
  <si>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</si>
  <si>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</si>
  <si>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</si>
  <si>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</si>
  <si>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</si>
  <si>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</si>
  <si>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</si>
  <si>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</si>
  <si>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</si>
  <si>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</si>
  <si>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</si>
  <si>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</si>
  <si>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</si>
  <si>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</si>
  <si>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</si>
  <si>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</si>
  <si>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</si>
  <si>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</si>
  <si>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</si>
  <si>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</si>
  <si>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</si>
  <si>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</si>
  <si>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</si>
  <si>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</si>
  <si>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</si>
  <si>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</si>
  <si>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</si>
  <si>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</si>
  <si>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</si>
  <si>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</si>
  <si>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</si>
  <si>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</si>
  <si>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</si>
  <si>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</si>
  <si>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</si>
  <si>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</si>
  <si>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</si>
  <si>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</si>
  <si>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</si>
  <si>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</si>
  <si>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</si>
  <si>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</si>
  <si>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</si>
  <si>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</si>
  <si>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</si>
  <si>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</si>
  <si>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</si>
  <si>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</si>
  <si>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</si>
  <si>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</si>
  <si>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</si>
  <si>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</si>
  <si>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</si>
  <si>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</si>
  <si>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</si>
  <si>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</si>
  <si>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</si>
  <si>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</si>
  <si>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</si>
  <si>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</si>
  <si>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</si>
  <si>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</si>
  <si>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</si>
  <si>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</si>
  <si>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</si>
  <si>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</si>
  <si>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</si>
  <si>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</si>
  <si>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</si>
  <si>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</si>
  <si>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</si>
  <si>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</si>
  <si>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</si>
  <si>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</si>
  <si>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</si>
  <si>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</si>
  <si>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</si>
  <si>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</si>
  <si>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</si>
  <si>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</si>
  <si>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</si>
  <si>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</si>
  <si>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</si>
  <si>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</si>
  <si>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</si>
  <si>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</si>
  <si>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</si>
  <si>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</si>
  <si>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</si>
  <si>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</si>
  <si>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</si>
  <si>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</si>
  <si>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</si>
  <si>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</si>
  <si>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</si>
  <si>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</si>
  <si>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</si>
  <si>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</si>
  <si>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</si>
  <si>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</si>
  <si>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</si>
  <si>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</si>
  <si>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</si>
  <si>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</si>
  <si>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</si>
  <si>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</si>
  <si>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</si>
  <si>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</si>
  <si>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</si>
  <si>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</si>
  <si>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</si>
  <si>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</si>
  <si>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</si>
  <si>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</si>
  <si>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</si>
  <si>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</si>
  <si>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</si>
  <si>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</si>
  <si>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</si>
  <si>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</si>
  <si>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</si>
  <si>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</si>
  <si>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</si>
  <si>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</si>
  <si>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</si>
  <si>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</si>
  <si>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</si>
  <si>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</si>
  <si>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</si>
  <si>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</si>
  <si>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</si>
  <si>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</si>
  <si>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</si>
  <si>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</si>
  <si>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</si>
  <si>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</si>
  <si>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</si>
  <si>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</si>
  <si>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</si>
  <si>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</si>
  <si>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</si>
  <si>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</si>
  <si>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</si>
  <si>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</si>
  <si>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</si>
  <si>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</si>
  <si>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</si>
  <si>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</si>
  <si>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</si>
  <si>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</si>
  <si>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</si>
  <si>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</si>
  <si>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</si>
  <si>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</si>
  <si>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</si>
  <si>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</si>
  <si>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</si>
  <si>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</si>
  <si>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</si>
  <si>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</si>
  <si>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</si>
  <si>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</si>
  <si>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</si>
  <si>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</si>
  <si>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</si>
  <si>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</si>
  <si>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</si>
  <si>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</si>
  <si>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</si>
  <si>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</si>
  <si>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</si>
  <si>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</si>
  <si>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</si>
  <si>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</si>
  <si>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</si>
  <si>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</si>
  <si>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</si>
  <si>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</si>
  <si>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</si>
  <si>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</si>
  <si>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</si>
  <si>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</si>
  <si>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</si>
  <si>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</si>
  <si>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</si>
  <si>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</si>
  <si>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</si>
  <si>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</si>
  <si>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</si>
  <si>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</si>
  <si>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</si>
  <si>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</si>
  <si>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</si>
  <si>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</si>
  <si>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</si>
  <si>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</si>
  <si>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</si>
  <si>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</si>
  <si>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</si>
  <si>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</si>
  <si>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</si>
  <si>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</si>
  <si>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</si>
  <si>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</si>
  <si>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</si>
  <si>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</si>
  <si>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</si>
  <si>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</si>
  <si>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</si>
  <si>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</si>
  <si>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</si>
  <si>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</si>
  <si>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</si>
  <si>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</si>
  <si>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</si>
  <si>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</si>
  <si>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</si>
  <si>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</si>
  <si>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</si>
  <si>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</si>
  <si>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</si>
  <si>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</si>
  <si>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</si>
  <si>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</si>
  <si>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</si>
  <si>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</si>
  <si>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</si>
  <si>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</si>
  <si>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</si>
  <si>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</si>
  <si>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</si>
  <si>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</si>
  <si>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</si>
  <si>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</si>
  <si>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</si>
  <si>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</si>
  <si>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</si>
  <si>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</si>
  <si>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</si>
  <si>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</si>
  <si>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</si>
  <si>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</si>
  <si>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</si>
  <si>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</si>
  <si>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</si>
  <si>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</si>
  <si>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</si>
  <si>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</si>
  <si>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</si>
  <si>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</si>
  <si>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</si>
  <si>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</si>
  <si>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</si>
  <si>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</si>
  <si>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</si>
  <si>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</si>
  <si>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</si>
  <si>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</si>
  <si>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</si>
  <si>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</si>
  <si>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</si>
  <si>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</si>
  <si>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</si>
  <si>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</si>
  <si>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</si>
  <si>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</si>
  <si>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</si>
  <si>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</si>
  <si>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</si>
  <si>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</si>
  <si>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</si>
  <si>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</si>
  <si>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</si>
  <si>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</si>
  <si>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</si>
  <si>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</si>
  <si>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</si>
  <si>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</si>
  <si>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</si>
  <si>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</si>
  <si>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</si>
  <si>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</si>
  <si>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</si>
  <si>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</si>
  <si>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</si>
  <si>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</si>
  <si>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</si>
  <si>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</si>
  <si>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</si>
  <si>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</si>
  <si>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</si>
  <si>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</si>
  <si>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</si>
  <si>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</si>
  <si>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</si>
  <si>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</si>
  <si>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</si>
  <si>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</si>
  <si>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</si>
  <si>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</si>
  <si>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</si>
  <si>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</si>
  <si>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</si>
  <si>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</si>
  <si>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</si>
  <si>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</si>
  <si>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</si>
  <si>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</si>
  <si>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</si>
  <si>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</si>
  <si>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</si>
  <si>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</si>
  <si>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</si>
  <si>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</si>
  <si>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</si>
  <si>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</si>
  <si>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</si>
  <si>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</si>
  <si>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</si>
  <si>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</si>
  <si>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</si>
  <si>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</si>
  <si>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</si>
  <si>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</si>
  <si>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</si>
  <si>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</si>
  <si>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</si>
  <si>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</si>
  <si>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</si>
  <si>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</si>
  <si>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</si>
  <si>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</si>
  <si>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</si>
  <si>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</si>
  <si>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</si>
  <si>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</si>
  <si>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</si>
  <si>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</si>
  <si>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</si>
  <si>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</si>
  <si>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</si>
  <si>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</si>
  <si>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</si>
  <si>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</si>
  <si>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</si>
  <si>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</si>
  <si>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</si>
  <si>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</si>
  <si>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</si>
  <si>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</si>
  <si>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</si>
  <si>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</si>
  <si>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</si>
  <si>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</si>
  <si>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</si>
  <si>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</si>
  <si>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</si>
  <si>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</si>
  <si>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</si>
  <si>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</si>
  <si>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</si>
  <si>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</si>
  <si>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</si>
  <si>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</si>
  <si>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</si>
  <si>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</si>
  <si>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</si>
  <si>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</si>
  <si>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</si>
  <si>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</si>
  <si>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</si>
  <si>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</si>
  <si>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</si>
  <si>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</si>
  <si>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</si>
  <si>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</si>
  <si>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</si>
  <si>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</si>
  <si>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</si>
  <si>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</si>
  <si>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</si>
  <si>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</si>
  <si>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</si>
  <si>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</si>
  <si>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</si>
  <si>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</si>
  <si>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</si>
  <si>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</si>
  <si>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</si>
  <si>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</si>
  <si>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</si>
  <si>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</si>
  <si>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</si>
  <si>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</si>
  <si>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</si>
  <si>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</si>
  <si>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</si>
  <si>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</si>
  <si>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</si>
  <si>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</si>
  <si>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</si>
  <si>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</si>
  <si>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</si>
  <si>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</si>
  <si>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</si>
  <si>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</si>
  <si>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</si>
  <si>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</si>
  <si>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</si>
  <si>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</si>
  <si>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</si>
  <si>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</si>
  <si>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</si>
  <si>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</si>
  <si>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</si>
  <si>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</si>
  <si>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</si>
  <si>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</si>
  <si>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</si>
  <si>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</si>
  <si>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</si>
  <si>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</si>
  <si>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</si>
  <si>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</si>
  <si>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</si>
  <si>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</si>
  <si>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</si>
  <si>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</si>
  <si>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</si>
  <si>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</si>
  <si>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</si>
  <si>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</si>
  <si>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</si>
  <si>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</si>
  <si>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</si>
  <si>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</si>
  <si>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</si>
  <si>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</si>
  <si>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</si>
  <si>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</si>
  <si>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</si>
  <si>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</si>
  <si>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</si>
  <si>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</si>
  <si>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</si>
  <si>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</si>
  <si>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</si>
  <si>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</si>
  <si>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</si>
  <si>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</si>
  <si>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</si>
  <si>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</si>
  <si>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</si>
  <si>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</si>
  <si>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</si>
  <si>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</si>
  <si>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</si>
  <si>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</si>
  <si>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</si>
  <si>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</si>
  <si>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</si>
  <si>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</si>
  <si>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</si>
  <si>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</si>
  <si>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</si>
  <si>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</si>
  <si>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</si>
  <si>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</si>
  <si>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</si>
  <si>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</si>
  <si>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</si>
  <si>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</si>
  <si>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</si>
  <si>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</si>
  <si>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</si>
  <si>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</si>
  <si>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</si>
  <si>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</si>
  <si>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</si>
  <si>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</si>
  <si>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</si>
  <si>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</si>
  <si>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</si>
  <si>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</si>
  <si>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</si>
  <si>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</si>
  <si>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</si>
  <si>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</si>
  <si>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</si>
  <si>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</si>
  <si>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</si>
  <si>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</si>
  <si>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</si>
  <si>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</si>
  <si>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</si>
  <si>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</si>
  <si>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</si>
  <si>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</si>
  <si>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</si>
  <si>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</si>
  <si>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</si>
  <si>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</si>
  <si>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</si>
  <si>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</si>
  <si>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</si>
  <si>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</si>
  <si>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</si>
  <si>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</si>
  <si>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</si>
  <si>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</si>
  <si>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</si>
  <si>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</si>
  <si>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</si>
  <si>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</si>
  <si>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</si>
  <si>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</si>
  <si>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</si>
  <si>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</si>
  <si>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</si>
  <si>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</si>
  <si>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</si>
  <si>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</si>
  <si>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</si>
  <si>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</si>
  <si>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</si>
  <si>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</si>
  <si>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</si>
  <si>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</si>
  <si>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</si>
  <si>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</si>
  <si>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</si>
  <si>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</si>
  <si>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</si>
  <si>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</si>
  <si>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</si>
  <si>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</si>
  <si>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</si>
  <si>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</si>
  <si>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</si>
  <si>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</si>
  <si>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</si>
  <si>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</si>
  <si>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</si>
  <si>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</si>
  <si>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</si>
  <si>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</si>
  <si>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</si>
  <si>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</si>
  <si>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</si>
  <si>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</si>
  <si>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</si>
  <si>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</si>
  <si>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</si>
  <si>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</si>
  <si>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</si>
  <si>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</si>
  <si>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</si>
  <si>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</si>
  <si>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</si>
  <si>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</si>
  <si>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</si>
  <si>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</si>
  <si>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</si>
  <si>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</si>
  <si>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</si>
  <si>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</si>
  <si>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</si>
  <si>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</si>
  <si>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</si>
  <si>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</si>
  <si>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</si>
  <si>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</si>
  <si>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</si>
  <si>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</si>
  <si>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</si>
  <si>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</si>
  <si>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</si>
  <si>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</si>
  <si>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</si>
  <si>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</si>
  <si>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</si>
  <si>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</si>
  <si>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</si>
  <si>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</si>
  <si>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</si>
  <si>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</si>
  <si>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</si>
  <si>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</si>
  <si>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</si>
  <si>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</si>
  <si>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</si>
  <si>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</si>
  <si>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</si>
  <si>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</si>
  <si>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</si>
  <si>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</si>
  <si>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</si>
  <si>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</si>
  <si>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</si>
  <si>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</si>
  <si>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</si>
  <si>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</si>
  <si>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</si>
  <si>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</si>
  <si>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</si>
  <si>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</si>
  <si>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</si>
  <si>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</si>
  <si>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</si>
  <si>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</si>
  <si>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</si>
  <si>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</si>
  <si>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</si>
  <si>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</si>
  <si>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</si>
  <si>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</si>
  <si>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</si>
  <si>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</si>
  <si>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</si>
  <si>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</si>
  <si>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</si>
  <si>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</si>
  <si>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</si>
  <si>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</si>
  <si>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</si>
  <si>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</si>
  <si>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</si>
  <si>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</si>
  <si>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</si>
  <si>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</si>
  <si>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</si>
  <si>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</si>
  <si>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</si>
  <si>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</si>
  <si>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</si>
  <si>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</si>
  <si>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</si>
  <si>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</si>
  <si>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</si>
  <si>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</si>
  <si>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</si>
  <si>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</si>
  <si>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</si>
  <si>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</si>
  <si>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</si>
  <si>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</si>
  <si>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</si>
  <si>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</si>
  <si>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</si>
  <si>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</si>
  <si>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</si>
  <si>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</si>
  <si>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</si>
  <si>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</si>
  <si>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</si>
  <si>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</si>
  <si>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</si>
  <si>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</si>
  <si>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</si>
  <si>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</si>
  <si>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</si>
  <si>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</si>
  <si>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</si>
  <si>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</si>
  <si>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</si>
  <si>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</si>
  <si>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</si>
  <si>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</si>
  <si>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</si>
  <si>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</si>
  <si>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</si>
  <si>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</si>
  <si>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</si>
  <si>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</si>
  <si>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</si>
  <si>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</si>
  <si>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</si>
  <si>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</si>
  <si>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</si>
  <si>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</si>
  <si>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</si>
  <si>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</si>
  <si>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</si>
  <si>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</si>
  <si>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</si>
  <si>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</si>
  <si>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</si>
  <si>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</si>
  <si>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</si>
  <si>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</si>
  <si>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</si>
  <si>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</si>
  <si>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</si>
  <si>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</si>
  <si>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</si>
  <si>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</si>
  <si>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</si>
  <si>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</si>
  <si>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</si>
  <si>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</si>
  <si>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</si>
  <si>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</si>
  <si>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</si>
  <si>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</si>
  <si>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</si>
  <si>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</si>
  <si>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</si>
  <si>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</si>
  <si>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</si>
  <si>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</si>
  <si>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</si>
  <si>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</si>
  <si>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</si>
  <si>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</si>
  <si>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</si>
  <si>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</si>
  <si>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</si>
  <si>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</si>
  <si>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</si>
  <si>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</si>
  <si>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</si>
  <si>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</si>
  <si>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</si>
  <si>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</si>
  <si>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</si>
  <si>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</si>
  <si>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</si>
  <si>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</si>
  <si>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</si>
  <si>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</si>
  <si>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</si>
  <si>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</si>
  <si>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</si>
  <si>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</si>
  <si>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</si>
  <si>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</si>
  <si>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</si>
  <si>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</si>
  <si>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</si>
  <si>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</si>
  <si>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</si>
  <si>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</si>
  <si>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</si>
  <si>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</si>
  <si>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</si>
  <si>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</si>
  <si>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</si>
  <si>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</si>
  <si>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</si>
  <si>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</si>
  <si>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</si>
  <si>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</si>
  <si>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</si>
  <si>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</si>
  <si>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</si>
  <si>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</si>
  <si>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</si>
  <si>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</si>
  <si>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</si>
  <si>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</si>
  <si>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</si>
  <si>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</si>
  <si>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</si>
  <si>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</si>
  <si>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</si>
  <si>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</si>
  <si>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</si>
  <si>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</si>
  <si>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</si>
  <si>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</si>
  <si>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</si>
  <si>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</si>
  <si>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</si>
  <si>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</si>
  <si>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</si>
  <si>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</si>
  <si>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</si>
  <si>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</si>
  <si>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</si>
  <si>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</si>
  <si>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</si>
  <si>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</si>
  <si>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</si>
  <si>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</si>
  <si>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</si>
  <si>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</si>
  <si>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</si>
  <si>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</si>
  <si>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</si>
  <si>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</si>
  <si>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</si>
  <si>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</si>
  <si>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</si>
  <si>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</si>
  <si>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</si>
  <si>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</si>
  <si>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</si>
  <si>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</si>
  <si>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</si>
  <si>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</si>
  <si>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</si>
  <si>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</si>
  <si>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</si>
  <si>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</si>
  <si>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</si>
  <si>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</si>
  <si>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</si>
  <si>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</si>
  <si>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</si>
  <si>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</si>
  <si>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</si>
  <si>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</si>
  <si>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</si>
  <si>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</si>
  <si>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</si>
  <si>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</si>
  <si>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</si>
  <si>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</si>
  <si>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</si>
  <si>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</si>
  <si>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</si>
  <si>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</si>
  <si>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</si>
  <si>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</si>
  <si>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</si>
  <si>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</si>
  <si>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</si>
  <si>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</si>
  <si>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</si>
  <si>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</si>
  <si>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</si>
  <si>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</si>
  <si>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</si>
  <si>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</si>
  <si>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</si>
  <si>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</si>
  <si>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</si>
  <si>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</si>
  <si>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</si>
  <si>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</si>
  <si>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</si>
  <si>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</si>
  <si>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</si>
  <si>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</si>
  <si>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</si>
  <si>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</si>
  <si>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</si>
  <si>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</si>
  <si>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</si>
  <si>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</si>
  <si>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</si>
  <si>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</si>
  <si>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</si>
  <si>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</si>
  <si>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</si>
  <si>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</si>
  <si>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</si>
  <si>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</si>
  <si>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</si>
  <si>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</si>
  <si>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</si>
  <si>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</si>
  <si>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</si>
  <si>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</si>
  <si>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</si>
  <si>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</si>
  <si>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</si>
  <si>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</si>
  <si>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</si>
  <si>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</si>
  <si>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</si>
  <si>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</si>
  <si>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</si>
  <si>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</si>
  <si>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</si>
  <si>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</si>
  <si>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</si>
  <si>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</si>
  <si>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</si>
  <si>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</si>
  <si>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</si>
  <si>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</si>
  <si>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</si>
  <si>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</si>
  <si>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</si>
  <si>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</si>
  <si>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</si>
  <si>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</si>
  <si>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</si>
  <si>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</si>
  <si>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</si>
  <si>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</si>
  <si>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</si>
  <si>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</si>
  <si>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</si>
  <si>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</si>
  <si>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</si>
  <si>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</si>
  <si>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</si>
  <si>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</si>
  <si>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</si>
  <si>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</si>
  <si>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</si>
  <si>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</si>
  <si>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</si>
  <si>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</si>
  <si>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</si>
  <si>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</si>
  <si>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</si>
  <si>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</si>
  <si>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</si>
  <si>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</si>
  <si>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</si>
  <si>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</si>
  <si>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</si>
  <si>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</si>
  <si>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</si>
  <si>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</si>
  <si>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</si>
  <si>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</si>
  <si>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</si>
  <si>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</si>
  <si>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</si>
  <si>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</si>
  <si>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</si>
  <si>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</si>
  <si>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</si>
  <si>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</si>
  <si>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</si>
  <si>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</si>
  <si>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</si>
  <si>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</si>
  <si>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</si>
  <si>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</si>
  <si>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</si>
  <si>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</si>
  <si>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</si>
  <si>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</si>
  <si>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</si>
  <si>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</si>
  <si>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</si>
  <si>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</si>
  <si>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</si>
  <si>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</si>
  <si>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</si>
  <si>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</si>
  <si>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</si>
  <si>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</si>
  <si>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</si>
  <si>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</si>
  <si>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</si>
  <si>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</si>
  <si>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</si>
  <si>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</si>
  <si>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</si>
  <si>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</si>
  <si>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</si>
  <si>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</si>
  <si>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</si>
  <si>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</si>
  <si>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</si>
  <si>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</si>
  <si>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</si>
  <si>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</si>
  <si>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</si>
  <si>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</si>
  <si>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</si>
  <si>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</si>
  <si>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</si>
  <si>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</si>
  <si>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</si>
  <si>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</si>
  <si>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</si>
  <si>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</si>
  <si>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</si>
  <si>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</si>
  <si>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</si>
  <si>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</si>
  <si>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</si>
  <si>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</si>
  <si>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</si>
  <si>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</si>
  <si>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</si>
  <si>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</si>
  <si>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</si>
  <si>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</si>
  <si>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</si>
  <si>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</si>
  <si>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</si>
  <si>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</si>
  <si>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</si>
  <si>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</si>
  <si>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</si>
  <si>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</si>
  <si>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</si>
  <si>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</si>
  <si>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</si>
  <si>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</si>
  <si>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</si>
  <si>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</si>
  <si>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</si>
  <si>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</si>
  <si>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</si>
  <si>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</si>
  <si>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</si>
  <si>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</si>
  <si>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</si>
  <si>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</si>
  <si>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</si>
  <si>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</si>
  <si>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</si>
  <si>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</si>
  <si>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</si>
  <si>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</si>
  <si>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</si>
  <si>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</si>
  <si>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</si>
  <si>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</si>
  <si>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</si>
  <si>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</si>
  <si>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</si>
  <si>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</si>
  <si>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</si>
  <si>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</si>
  <si>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</si>
  <si>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</si>
  <si>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</si>
  <si>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</si>
  <si>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</si>
  <si>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</si>
  <si>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</si>
  <si>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</si>
  <si>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</si>
  <si>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</si>
  <si>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</si>
  <si>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</si>
  <si>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</si>
  <si>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</si>
  <si>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</si>
  <si>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</si>
  <si>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</si>
  <si>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</si>
  <si>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</si>
  <si>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</si>
  <si>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</si>
  <si>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</si>
  <si>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</si>
  <si>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</si>
  <si>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</si>
  <si>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</si>
  <si>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</si>
  <si>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</si>
  <si>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</si>
  <si>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</si>
  <si>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</si>
  <si>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</si>
  <si>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</si>
  <si>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</si>
  <si>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</si>
  <si>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</si>
  <si>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</si>
  <si>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</si>
  <si>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</si>
  <si>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</si>
  <si>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</si>
  <si>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</si>
  <si>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</si>
  <si>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</si>
  <si>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</si>
  <si>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</si>
  <si>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</si>
  <si>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</si>
  <si>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</si>
  <si>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</si>
  <si>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</si>
  <si>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</si>
  <si>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</si>
  <si>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</si>
  <si>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</si>
  <si>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</si>
  <si>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</si>
  <si>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</si>
  <si>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</si>
  <si>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</si>
  <si>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</si>
  <si>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</si>
  <si>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</si>
  <si>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</si>
  <si>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</si>
  <si>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</si>
  <si>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</si>
  <si>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</si>
  <si>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</si>
  <si>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</si>
  <si>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</si>
  <si>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</si>
  <si>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</si>
  <si>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</si>
  <si>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</si>
  <si>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</si>
  <si>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</si>
  <si>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</si>
  <si>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</si>
  <si>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</si>
  <si>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</si>
  <si>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</si>
  <si>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</si>
  <si>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</si>
  <si>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</si>
  <si>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</si>
  <si>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</si>
  <si>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</si>
  <si>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</si>
  <si>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</si>
  <si>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</si>
  <si>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</si>
  <si>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</si>
  <si>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</si>
  <si>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</si>
  <si>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</si>
  <si>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</si>
  <si>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</si>
  <si>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</si>
  <si>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</si>
  <si>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</si>
  <si>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</si>
  <si>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</si>
  <si>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</si>
  <si>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</si>
  <si>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</si>
  <si>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</si>
  <si>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</si>
  <si>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</si>
  <si>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</si>
  <si>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</si>
  <si>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</si>
  <si>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</si>
  <si>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</si>
  <si>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</si>
  <si>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</si>
  <si>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</si>
  <si>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</si>
  <si>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</si>
  <si>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</si>
  <si>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</si>
  <si>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</si>
  <si>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</si>
  <si>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</si>
  <si>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</si>
  <si>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</si>
  <si>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</si>
  <si>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</si>
  <si>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</si>
  <si>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</si>
  <si>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</si>
  <si>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</si>
  <si>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</si>
  <si>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</si>
  <si>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</si>
  <si>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</si>
  <si>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</si>
  <si>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</si>
  <si>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</si>
  <si>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</si>
  <si>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</si>
  <si>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</si>
  <si>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</si>
  <si>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</si>
  <si>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</si>
  <si>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</si>
  <si>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</si>
  <si>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</si>
  <si>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</si>
  <si>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</si>
  <si>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</si>
  <si>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</si>
  <si>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</si>
  <si>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</si>
  <si>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</si>
  <si>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</si>
  <si>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</si>
  <si>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</si>
  <si>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</si>
  <si>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</si>
  <si>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</si>
  <si>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</si>
  <si>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</si>
  <si>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</si>
  <si>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</si>
  <si>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</si>
  <si>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</si>
  <si>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</si>
  <si>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</si>
  <si>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</si>
  <si>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</si>
  <si>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</si>
  <si>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</si>
  <si>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</si>
  <si>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</si>
  <si>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</si>
  <si>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</si>
  <si>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</si>
  <si>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</si>
  <si>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</si>
  <si>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</si>
  <si>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</si>
  <si>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</si>
  <si>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</si>
  <si>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</si>
  <si>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</si>
  <si>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</si>
  <si>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</si>
  <si>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</si>
  <si>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</si>
  <si>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</si>
  <si>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</si>
  <si>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</si>
  <si>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</si>
  <si>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</si>
  <si>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</si>
  <si>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</si>
  <si>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</si>
  <si>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</si>
  <si>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</si>
  <si>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</si>
  <si>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</si>
  <si>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</si>
  <si>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</si>
  <si>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</si>
  <si>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</si>
  <si>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</si>
  <si>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</si>
  <si>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</si>
  <si>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</si>
  <si>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</si>
  <si>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</si>
  <si>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</si>
  <si>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</si>
  <si>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</si>
  <si>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</si>
  <si>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</si>
  <si>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</si>
  <si>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</si>
  <si>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</si>
  <si>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</si>
  <si>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</si>
  <si>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</si>
  <si>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</si>
  <si>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</si>
  <si>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</si>
  <si>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</si>
  <si>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</si>
  <si>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</si>
  <si>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</si>
  <si>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</si>
  <si>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</si>
  <si>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</si>
  <si>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</si>
  <si>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</si>
  <si>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</si>
  <si>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</si>
  <si>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</si>
  <si>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</si>
  <si>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</si>
  <si>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</si>
  <si>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</si>
  <si>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</si>
  <si>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</si>
  <si>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</si>
  <si>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</si>
  <si>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</si>
  <si>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</si>
  <si>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</si>
  <si>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</si>
  <si>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</si>
  <si>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</si>
  <si>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</si>
  <si>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</si>
  <si>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</si>
  <si>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</si>
  <si>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</si>
  <si>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</si>
  <si>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</si>
  <si>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</si>
  <si>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</si>
  <si>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</si>
  <si>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</si>
  <si>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</si>
  <si>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</si>
  <si>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</si>
  <si>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</si>
  <si>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</si>
  <si>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</si>
  <si>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</si>
  <si>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</si>
  <si>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</si>
  <si>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</si>
  <si>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</si>
  <si>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</si>
  <si>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</si>
  <si>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</si>
  <si>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</si>
  <si>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</si>
  <si>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</si>
  <si>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</si>
  <si>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</si>
  <si>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</si>
  <si>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</si>
  <si>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</si>
  <si>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</si>
  <si>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</si>
  <si>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</si>
  <si>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</si>
  <si>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</si>
  <si>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</si>
  <si>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</si>
  <si>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</si>
  <si>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</si>
  <si>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</si>
  <si>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</si>
  <si>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</si>
  <si>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</si>
  <si>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</si>
  <si>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</si>
  <si>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</si>
  <si>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</si>
  <si>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</si>
  <si>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</si>
  <si>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</si>
  <si>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</si>
  <si>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</si>
  <si>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</si>
  <si>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</si>
  <si>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</si>
  <si>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</si>
  <si>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</si>
  <si>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</si>
  <si>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</si>
  <si>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</si>
  <si>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</si>
  <si>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</si>
  <si>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</si>
  <si>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</si>
  <si>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</si>
  <si>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</si>
  <si>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</si>
  <si>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</si>
  <si>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</si>
  <si>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</si>
  <si>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</si>
  <si>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</si>
  <si>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</si>
  <si>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</si>
  <si>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</si>
  <si>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</si>
  <si>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</si>
  <si>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</si>
  <si>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</si>
  <si>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</si>
  <si>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</si>
  <si>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</si>
  <si>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</si>
  <si>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</si>
  <si>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</si>
  <si>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</si>
  <si>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</si>
  <si>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</si>
  <si>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</si>
  <si>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</si>
  <si>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</si>
  <si>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</si>
  <si>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</si>
  <si>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</si>
  <si>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</si>
  <si>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</si>
  <si>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</si>
  <si>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</si>
  <si>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</si>
  <si>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</si>
  <si>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</si>
  <si>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</si>
  <si>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</si>
  <si>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</si>
  <si>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</si>
  <si>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</si>
  <si>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</si>
  <si>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</si>
  <si>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</si>
  <si>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</si>
  <si>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</si>
  <si>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</si>
  <si>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</si>
  <si>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</si>
  <si>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</si>
  <si>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</si>
  <si>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</si>
  <si>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</si>
  <si>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</si>
  <si>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</si>
  <si>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</si>
  <si>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</si>
  <si>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</si>
  <si>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</si>
  <si>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</si>
  <si>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</si>
  <si>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</si>
  <si>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</si>
  <si>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</si>
  <si>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</si>
  <si>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</si>
  <si>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</si>
  <si>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</si>
  <si>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</si>
  <si>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</si>
  <si>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</si>
  <si>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</si>
  <si>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</si>
  <si>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</si>
  <si>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</si>
  <si>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</si>
  <si>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</si>
  <si>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</si>
  <si>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</si>
  <si>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</si>
  <si>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</si>
  <si>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</si>
  <si>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</si>
  <si>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</si>
  <si>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</si>
  <si>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</si>
  <si>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</si>
  <si>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</si>
  <si>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</si>
  <si>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</si>
  <si>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</si>
  <si>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</si>
  <si>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</si>
  <si>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</si>
  <si>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</si>
  <si>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</si>
  <si>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</si>
  <si>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</si>
  <si>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</si>
  <si>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</si>
  <si>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</si>
  <si>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</si>
  <si>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</si>
  <si>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</si>
  <si>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</si>
  <si>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</si>
  <si>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</si>
  <si>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</si>
  <si>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</si>
  <si>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</si>
  <si>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</si>
  <si>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</si>
  <si>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</si>
  <si>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</si>
  <si>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</si>
  <si>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</si>
  <si>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</si>
  <si>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</si>
  <si>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</si>
  <si>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</si>
  <si>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</si>
  <si>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</si>
  <si>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</si>
  <si>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</si>
  <si>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</si>
  <si>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</si>
  <si>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</si>
  <si>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</si>
  <si>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</si>
  <si>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</si>
  <si>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</si>
  <si>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</si>
  <si>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</si>
  <si>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</si>
  <si>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</si>
  <si>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</si>
  <si>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</si>
  <si>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</si>
  <si>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</si>
  <si>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</si>
  <si>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</si>
  <si>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</si>
  <si>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</si>
  <si>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</si>
  <si>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</si>
  <si>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</si>
  <si>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</si>
  <si>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</si>
  <si>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</si>
  <si>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</si>
  <si>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</si>
  <si>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</si>
  <si>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</si>
  <si>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</si>
  <si>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</si>
  <si>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</si>
  <si>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</si>
  <si>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</si>
  <si>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</si>
  <si>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</si>
  <si>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</si>
  <si>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</si>
  <si>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</si>
  <si>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</si>
  <si>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</si>
  <si>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</si>
  <si>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</si>
  <si>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</si>
  <si>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</si>
  <si>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</si>
  <si>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</si>
  <si>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</si>
  <si>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</si>
  <si>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</si>
  <si>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</si>
  <si>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</si>
  <si>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</si>
  <si>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</si>
  <si>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</si>
  <si>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</si>
  <si>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</si>
  <si>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</si>
  <si>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</si>
  <si>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</si>
  <si>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</si>
  <si>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</si>
  <si>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</si>
  <si>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</si>
  <si>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</si>
  <si>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</si>
  <si>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</si>
  <si>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</si>
  <si>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</si>
  <si>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</si>
  <si>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</si>
  <si>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</si>
  <si>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</si>
  <si>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</si>
  <si>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</si>
  <si>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</si>
  <si>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</si>
  <si>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</si>
  <si>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</si>
  <si>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</si>
  <si>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</si>
  <si>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</si>
  <si>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</si>
  <si>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</si>
  <si>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</si>
  <si>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</si>
  <si>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</si>
  <si>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</si>
  <si>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</si>
  <si>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</si>
  <si>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</si>
  <si>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</si>
  <si>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</si>
  <si>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</si>
  <si>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</si>
  <si>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</si>
  <si>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</si>
  <si>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</si>
  <si>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</si>
  <si>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</si>
  <si>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</si>
  <si>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</si>
  <si>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</si>
  <si>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</si>
  <si>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</si>
  <si>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</si>
  <si>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</si>
  <si>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</si>
  <si>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</si>
  <si>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</si>
  <si>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</si>
  <si>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</si>
  <si>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</si>
  <si>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</si>
  <si>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</si>
  <si>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</si>
  <si>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</si>
  <si>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</si>
  <si>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</si>
  <si>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</si>
  <si>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</si>
  <si>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</si>
  <si>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</si>
  <si>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</si>
  <si>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</si>
  <si>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</si>
  <si>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</si>
  <si>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</si>
  <si>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</si>
  <si>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</si>
  <si>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</si>
  <si>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</si>
  <si>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</si>
  <si>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</si>
  <si>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</si>
  <si>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</si>
  <si>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</si>
  <si>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</si>
  <si>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</si>
  <si>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</si>
  <si>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</si>
  <si>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</si>
  <si>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</si>
  <si>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</si>
  <si>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</si>
  <si>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</si>
  <si>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</si>
  <si>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</si>
  <si>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</si>
  <si>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</si>
  <si>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</si>
  <si>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</si>
  <si>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</si>
  <si>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</si>
  <si>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</si>
  <si>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</si>
  <si>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</si>
  <si>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</si>
  <si>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</si>
  <si>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</si>
  <si>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</si>
  <si>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</si>
  <si>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</si>
  <si>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</si>
  <si>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</si>
  <si>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</si>
  <si>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</si>
  <si>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</si>
  <si>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</si>
  <si>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</si>
  <si>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</si>
  <si>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</si>
  <si>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</si>
  <si>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</si>
  <si>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</si>
  <si>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</si>
  <si>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</si>
  <si>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</si>
  <si>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</si>
  <si>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</si>
  <si>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</si>
  <si>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</si>
  <si>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</si>
  <si>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</si>
  <si>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</si>
  <si>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</si>
  <si>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</si>
  <si>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</si>
  <si>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</si>
  <si>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</si>
  <si>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</si>
  <si>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</si>
  <si>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</si>
  <si>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</si>
  <si>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</si>
  <si>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</si>
  <si>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</si>
  <si>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</si>
  <si>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</si>
  <si>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</si>
  <si>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</si>
  <si>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</si>
  <si>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</si>
  <si>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</si>
  <si>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</si>
  <si>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</si>
  <si>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</si>
  <si>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</si>
  <si>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</si>
  <si>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</si>
  <si>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</si>
  <si>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</si>
  <si>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</si>
  <si>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</si>
  <si>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</si>
  <si>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</si>
  <si>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</si>
  <si>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</si>
  <si>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</si>
  <si>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</si>
  <si>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</si>
  <si>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</si>
  <si>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</si>
  <si>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</si>
  <si>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</si>
  <si>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</si>
  <si>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</si>
  <si>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</si>
  <si>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</si>
  <si>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</si>
  <si>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</si>
  <si>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</si>
  <si>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</si>
  <si>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</si>
  <si>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</si>
  <si>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</si>
  <si>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</si>
  <si>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</si>
  <si>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</si>
  <si>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</si>
  <si>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</si>
  <si>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</si>
  <si>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</si>
  <si>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</si>
  <si>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</si>
  <si>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</si>
  <si>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</si>
  <si>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</si>
  <si>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</si>
  <si>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</si>
  <si>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</si>
  <si>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</si>
  <si>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</si>
  <si>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</si>
  <si>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</si>
  <si>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</si>
  <si>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</si>
  <si>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</si>
  <si>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</si>
  <si>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</si>
  <si>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</si>
  <si>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</si>
  <si>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</si>
  <si>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</si>
  <si>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</si>
  <si>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</si>
  <si>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</si>
  <si>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</si>
  <si>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</si>
  <si>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</si>
  <si>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</si>
  <si>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</si>
  <si>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</si>
  <si>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</si>
  <si>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</si>
  <si>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</si>
  <si>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</si>
  <si>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</si>
  <si>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</si>
  <si>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</si>
  <si>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</si>
  <si>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</si>
  <si>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</si>
  <si>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</si>
  <si>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</si>
  <si>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</si>
  <si>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</si>
  <si>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</si>
  <si>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</si>
  <si>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</si>
  <si>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</si>
  <si>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</si>
  <si>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</si>
  <si>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</si>
  <si>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</si>
  <si>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</si>
  <si>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</si>
  <si>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</si>
  <si>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</si>
  <si>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</si>
  <si>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</si>
  <si>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</si>
  <si>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</si>
  <si>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</si>
  <si>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</si>
  <si>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</si>
  <si>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</si>
  <si>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</si>
  <si>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</si>
  <si>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</si>
  <si>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</si>
  <si>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</si>
  <si>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</si>
  <si>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</si>
  <si>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</si>
  <si>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</si>
  <si>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</si>
  <si>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</si>
  <si>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</si>
  <si>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</si>
  <si>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</si>
  <si>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</si>
  <si>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</si>
  <si>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</si>
  <si>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</si>
  <si>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</si>
  <si>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</si>
  <si>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</si>
  <si>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</si>
  <si>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</si>
  <si>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</si>
  <si>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</si>
  <si>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</si>
  <si>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</si>
  <si>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</si>
  <si>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</si>
  <si>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</si>
  <si>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</si>
  <si>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</si>
  <si>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</si>
  <si>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</si>
  <si>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</si>
  <si>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</si>
  <si>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</si>
  <si>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</si>
  <si>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</si>
  <si>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</si>
  <si>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</si>
  <si>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</si>
  <si>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</si>
  <si>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</si>
  <si>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</si>
  <si>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</si>
  <si>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</si>
  <si>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</si>
  <si>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</si>
  <si>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</si>
  <si>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</si>
  <si>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</si>
  <si>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</si>
  <si>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</si>
  <si>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</si>
  <si>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</si>
  <si>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</si>
  <si>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</si>
  <si>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</si>
  <si>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</si>
  <si>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</si>
  <si>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</si>
  <si>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</si>
  <si>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</si>
  <si>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</si>
  <si>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</si>
  <si>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</si>
  <si>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</si>
  <si>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</si>
  <si>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</si>
  <si>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</si>
  <si>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</si>
  <si>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</si>
  <si>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</si>
  <si>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</si>
  <si>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</si>
  <si>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</si>
  <si>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</si>
  <si>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</si>
  <si>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</si>
  <si>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</si>
  <si>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</si>
  <si>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</si>
  <si>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</si>
  <si>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</si>
  <si>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</si>
  <si>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</si>
  <si>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</si>
  <si>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</si>
  <si>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</si>
  <si>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</si>
  <si>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</si>
  <si>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</si>
  <si>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</si>
  <si>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</si>
  <si>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</si>
  <si>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</si>
  <si>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</si>
  <si>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</si>
  <si>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</si>
  <si>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</si>
  <si>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</si>
  <si>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</si>
  <si>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</si>
  <si>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</si>
  <si>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</si>
  <si>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</si>
  <si>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</si>
  <si>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</si>
  <si>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</si>
  <si>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</si>
  <si>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</si>
  <si>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</si>
  <si>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</si>
  <si>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</si>
  <si>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</si>
  <si>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</si>
  <si>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</si>
  <si>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</si>
  <si>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</si>
  <si>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</si>
  <si>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</si>
  <si>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</si>
  <si>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</si>
  <si>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</si>
  <si>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</si>
  <si>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</si>
  <si>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</si>
  <si>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</si>
  <si>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</si>
  <si>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</si>
  <si>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</si>
  <si>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</si>
  <si>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</si>
  <si>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</si>
  <si>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</si>
  <si>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</si>
  <si>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</si>
  <si>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</si>
  <si>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</si>
  <si>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</si>
  <si>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</si>
  <si>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</si>
  <si>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</si>
  <si>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</si>
  <si>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</si>
  <si>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</si>
  <si>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</si>
  <si>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</si>
  <si>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</si>
  <si>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</si>
  <si>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</si>
  <si>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</si>
  <si>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</si>
  <si>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</si>
  <si>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</si>
  <si>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</si>
  <si>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</si>
  <si>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</si>
  <si>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</si>
  <si>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</si>
  <si>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</si>
  <si>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</si>
  <si>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</si>
  <si>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</si>
  <si>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</si>
  <si>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</si>
  <si>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</si>
  <si>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</si>
  <si>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</si>
  <si>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</si>
  <si>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</si>
  <si>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</si>
  <si>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</si>
  <si>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</si>
  <si>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</si>
  <si>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</si>
  <si>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</si>
  <si>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</si>
  <si>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</si>
  <si>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</si>
  <si>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</si>
  <si>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</si>
  <si>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</si>
  <si>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</si>
  <si>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</si>
  <si>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</si>
  <si>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</si>
  <si>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</si>
  <si>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</si>
  <si>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</si>
  <si>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</si>
  <si>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</si>
  <si>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</si>
  <si>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</si>
  <si>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</si>
  <si>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</si>
  <si>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</si>
  <si>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</si>
  <si>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</si>
  <si>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</si>
  <si>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</si>
  <si>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</si>
  <si>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</si>
  <si>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</si>
  <si>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</si>
  <si>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</si>
  <si>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</si>
  <si>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</si>
  <si>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</si>
  <si>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</si>
  <si>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</si>
  <si>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</si>
  <si>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</si>
  <si>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</si>
  <si>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</si>
  <si>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</si>
  <si>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</si>
  <si>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</si>
  <si>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</si>
  <si>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</si>
  <si>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</si>
  <si>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</si>
  <si>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</si>
  <si>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</si>
  <si>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</si>
  <si>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</si>
  <si>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</si>
  <si>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</si>
  <si>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</si>
  <si>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</si>
  <si>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</si>
  <si>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</si>
  <si>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</si>
  <si>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</si>
  <si>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</si>
  <si>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</si>
  <si>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</si>
  <si>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</si>
  <si>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</si>
  <si>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</si>
  <si>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</si>
  <si>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</si>
  <si>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</si>
  <si>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</si>
  <si>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</si>
  <si>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</si>
  <si>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</si>
  <si>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</si>
  <si>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</si>
  <si>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</si>
  <si>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</si>
  <si>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</si>
  <si>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</si>
  <si>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</si>
  <si>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</si>
  <si>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</si>
  <si>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</si>
  <si>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</si>
  <si>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</si>
  <si>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</si>
  <si>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</si>
  <si>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</si>
  <si>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</si>
  <si>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</si>
  <si>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</si>
  <si>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</si>
  <si>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</si>
  <si>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</si>
  <si>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</si>
  <si>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</si>
  <si>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</si>
  <si>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</si>
  <si>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</si>
  <si>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</si>
  <si>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</si>
  <si>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</si>
  <si>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</si>
  <si>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</si>
  <si>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</si>
  <si>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</si>
  <si>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</si>
  <si>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</si>
  <si>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</si>
  <si>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</si>
  <si>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</si>
  <si>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</si>
  <si>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</si>
  <si>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</si>
  <si>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</si>
  <si>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</si>
  <si>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</si>
  <si>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</si>
  <si>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</si>
  <si>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</si>
  <si>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</si>
  <si>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</si>
  <si>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</si>
  <si>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</si>
  <si>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</si>
  <si>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</si>
  <si>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</si>
  <si>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</si>
  <si>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</si>
  <si>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</si>
  <si>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</si>
  <si>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</si>
  <si>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</si>
  <si>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</si>
  <si>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</si>
  <si>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</si>
  <si>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</si>
  <si>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</si>
  <si>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</si>
  <si>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</si>
  <si>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</si>
  <si>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</si>
  <si>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</si>
  <si>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</si>
  <si>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</si>
  <si>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</si>
  <si>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</si>
  <si>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</si>
  <si>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</si>
  <si>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</si>
  <si>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</si>
  <si>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</si>
  <si>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</si>
  <si>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</si>
  <si>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</si>
  <si>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</si>
  <si>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</si>
  <si>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</si>
  <si>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</si>
  <si>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</si>
  <si>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</si>
  <si>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</si>
  <si>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</si>
  <si>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</si>
  <si>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</si>
  <si>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</si>
  <si>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</si>
  <si>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</si>
  <si>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</si>
  <si>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</si>
  <si>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</si>
  <si>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</si>
  <si>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</si>
  <si>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</si>
  <si>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</si>
  <si>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</si>
  <si>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</si>
  <si>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</si>
  <si>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</si>
  <si>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</si>
  <si>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</si>
  <si>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</si>
  <si>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</si>
  <si>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</si>
  <si>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</si>
  <si>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</si>
  <si>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</si>
  <si>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</si>
  <si>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</si>
  <si>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</si>
  <si>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</si>
  <si>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</si>
  <si>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</si>
  <si>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</si>
  <si>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</si>
  <si>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</si>
  <si>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</si>
  <si>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</si>
  <si>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</si>
  <si>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</si>
  <si>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</si>
  <si>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</si>
  <si>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</si>
  <si>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</si>
  <si>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</si>
  <si>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</si>
  <si>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</si>
  <si>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</si>
  <si>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</si>
  <si>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</si>
  <si>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</si>
  <si>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</si>
  <si>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</si>
  <si>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</si>
  <si>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</si>
  <si>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</si>
  <si>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</si>
  <si>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</si>
  <si>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</si>
  <si>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</si>
  <si>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</si>
  <si>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</si>
  <si>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</si>
  <si>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</si>
  <si>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</si>
  <si>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</si>
  <si>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</si>
  <si>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</si>
  <si>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</si>
  <si>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</si>
  <si>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</si>
  <si>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</si>
  <si>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</si>
  <si>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</si>
  <si>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</si>
  <si>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</si>
  <si>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</si>
  <si>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</si>
  <si>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</si>
  <si>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</si>
  <si>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</si>
  <si>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</si>
  <si>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</si>
  <si>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</si>
  <si>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</si>
  <si>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</si>
  <si>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</si>
  <si>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</si>
  <si>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</si>
  <si>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</si>
  <si>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</si>
  <si>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</si>
  <si>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</si>
  <si>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</si>
  <si>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</si>
  <si>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</si>
  <si>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</si>
  <si>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</si>
  <si>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</si>
  <si>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</si>
  <si>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</si>
  <si>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</si>
  <si>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</si>
  <si>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</si>
  <si>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</si>
  <si>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</si>
  <si>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</si>
  <si>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</si>
  <si>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</si>
  <si>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</si>
  <si>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</si>
  <si>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</si>
  <si>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</si>
  <si>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</si>
  <si>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</si>
  <si>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</si>
  <si>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</si>
  <si>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</si>
  <si>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</si>
  <si>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</si>
  <si>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</si>
  <si>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</si>
  <si>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</si>
  <si>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</si>
  <si>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</si>
  <si>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</si>
  <si>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</si>
  <si>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</si>
  <si>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</si>
  <si>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</si>
  <si>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</si>
  <si>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</si>
  <si>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</si>
  <si>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</si>
  <si>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</si>
  <si>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</si>
  <si>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</si>
  <si>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</si>
  <si>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</si>
  <si>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</si>
  <si>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</si>
  <si>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</si>
  <si>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</si>
  <si>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</si>
  <si>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</si>
  <si>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</si>
  <si>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</si>
  <si>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</si>
  <si>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</si>
  <si>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</si>
  <si>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</si>
  <si>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</si>
  <si>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</si>
  <si>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</si>
  <si>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</si>
  <si>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</si>
  <si>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</si>
  <si>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</si>
  <si>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</si>
  <si>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</si>
  <si>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</si>
  <si>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</si>
  <si>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</si>
  <si>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</si>
  <si>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</si>
  <si>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</si>
  <si>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</si>
  <si>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</si>
  <si>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</si>
  <si>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</si>
  <si>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</si>
  <si>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</si>
  <si>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</si>
  <si>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</si>
  <si>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</si>
  <si>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</si>
  <si>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</si>
  <si>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</si>
  <si>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</si>
  <si>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</si>
  <si>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</si>
  <si>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</si>
  <si>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</si>
  <si>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</si>
  <si>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</si>
  <si>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</si>
  <si>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</si>
  <si>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</si>
  <si>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</si>
  <si>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</si>
  <si>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</si>
  <si>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</si>
  <si>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</si>
  <si>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</si>
  <si>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</si>
  <si>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</si>
  <si>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</si>
  <si>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</si>
  <si>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</si>
  <si>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</si>
  <si>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</si>
  <si>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</si>
  <si>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</si>
  <si>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</si>
  <si>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</si>
  <si>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</si>
  <si>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</si>
  <si>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</si>
  <si>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</si>
  <si>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</si>
  <si>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</si>
  <si>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</si>
  <si>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</si>
  <si>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</si>
  <si>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</si>
  <si>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</si>
  <si>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</si>
  <si>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</si>
  <si>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</si>
  <si>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</si>
  <si>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</si>
  <si>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</si>
  <si>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</si>
  <si>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</si>
  <si>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</si>
  <si>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</si>
  <si>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</si>
  <si>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</si>
  <si>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</si>
  <si>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</si>
  <si>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</si>
  <si>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</si>
  <si>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</si>
  <si>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</si>
  <si>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</si>
  <si>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</si>
  <si>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</si>
  <si>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</si>
  <si>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</si>
  <si>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</si>
  <si>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</si>
  <si>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</si>
  <si>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</si>
  <si>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</si>
  <si>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</si>
  <si>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</si>
  <si>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</si>
  <si>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</si>
  <si>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</si>
  <si>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</si>
  <si>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</si>
  <si>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</si>
  <si>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</si>
  <si>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</si>
  <si>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</si>
  <si>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</si>
  <si>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</si>
  <si>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</si>
  <si>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</si>
  <si>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</si>
  <si>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</si>
  <si>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</si>
  <si>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</si>
  <si>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</si>
  <si>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</si>
  <si>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</si>
  <si>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</si>
  <si>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</si>
  <si>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</si>
  <si>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</si>
  <si>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</si>
  <si>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</si>
  <si>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</si>
  <si>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</si>
  <si>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</si>
  <si>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</si>
  <si>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</si>
  <si>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</si>
  <si>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</si>
  <si>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</si>
  <si>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</si>
  <si>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</si>
  <si>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</si>
  <si>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</si>
  <si>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</si>
  <si>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</si>
  <si>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</si>
  <si>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</si>
  <si>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</si>
  <si>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</si>
  <si>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</si>
  <si>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</si>
  <si>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</si>
  <si>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</si>
  <si>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</si>
  <si>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</si>
  <si>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</si>
  <si>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</si>
  <si>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</si>
  <si>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</si>
  <si>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</si>
  <si>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</si>
  <si>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</si>
  <si>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</si>
  <si>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</si>
  <si>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</si>
  <si>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</si>
  <si>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</si>
  <si>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</si>
  <si>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</si>
  <si>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</si>
  <si>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</si>
  <si>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</si>
  <si>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</si>
  <si>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</si>
  <si>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</si>
  <si>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</si>
  <si>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</si>
  <si>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</si>
  <si>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</si>
  <si>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</si>
  <si>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</si>
  <si>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</si>
  <si>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</si>
  <si>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</si>
  <si>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</si>
  <si>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</si>
  <si>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</si>
  <si>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</si>
  <si>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</si>
  <si>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</si>
  <si>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</si>
  <si>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</si>
  <si>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</si>
  <si>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</si>
  <si>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</si>
  <si>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</si>
  <si>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</si>
  <si>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</si>
  <si>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</si>
  <si>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</si>
  <si>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</si>
  <si>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</si>
  <si>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</si>
  <si>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</si>
  <si>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</si>
  <si>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</si>
  <si>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</si>
  <si>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</si>
  <si>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</si>
  <si>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</si>
  <si>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</si>
  <si>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</si>
  <si>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</si>
  <si>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</si>
  <si>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</si>
  <si>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</si>
  <si>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</si>
  <si>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</si>
  <si>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</si>
  <si>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</si>
  <si>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</si>
  <si>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</si>
  <si>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</si>
  <si>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</si>
  <si>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</si>
  <si>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</si>
  <si>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</si>
  <si>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</si>
  <si>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</si>
  <si>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</si>
  <si>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</si>
  <si>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</si>
  <si>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</si>
  <si>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</si>
  <si>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</si>
  <si>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</si>
  <si>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</si>
  <si>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</si>
  <si>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</si>
  <si>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</si>
  <si>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</si>
  <si>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</si>
  <si>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</si>
  <si>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</si>
  <si>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</si>
  <si>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</si>
  <si>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</si>
  <si>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</si>
  <si>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</si>
  <si>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</si>
  <si>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</si>
  <si>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</si>
  <si>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</si>
  <si>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</si>
  <si>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</si>
  <si>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</si>
  <si>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</si>
  <si>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</si>
  <si>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</si>
  <si>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</si>
  <si>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</si>
  <si>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</si>
  <si>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</si>
  <si>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</si>
  <si>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</si>
  <si>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</si>
  <si>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</si>
  <si>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</si>
  <si>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</si>
  <si>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</si>
  <si>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</si>
  <si>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</si>
  <si>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</si>
  <si>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</si>
  <si>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</si>
  <si>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</si>
  <si>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</si>
  <si>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</si>
  <si>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</si>
  <si>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</si>
  <si>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</si>
  <si>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</si>
  <si>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</si>
  <si>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</si>
  <si>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</si>
  <si>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</si>
  <si>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</si>
  <si>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</si>
  <si>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</si>
  <si>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</si>
  <si>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</si>
  <si>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</si>
  <si>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</si>
  <si>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</si>
  <si>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</si>
  <si>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</si>
  <si>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</si>
  <si>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</si>
  <si>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</si>
  <si>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</si>
  <si>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</si>
  <si>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</si>
  <si>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</si>
  <si>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</si>
  <si>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</si>
  <si>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</si>
  <si>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</si>
  <si>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</si>
  <si>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</si>
  <si>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</si>
  <si>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</si>
  <si>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</si>
  <si>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</si>
  <si>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</si>
  <si>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</si>
  <si>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</si>
  <si>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</si>
  <si>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</si>
  <si>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</si>
  <si>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</si>
  <si>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</si>
  <si>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</si>
  <si>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</si>
  <si>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</si>
  <si>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</si>
  <si>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</si>
  <si>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</si>
  <si>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</si>
  <si>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</si>
  <si>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</si>
  <si>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</si>
  <si>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</si>
  <si>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</si>
  <si>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</si>
  <si>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</si>
  <si>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</si>
  <si>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</si>
  <si>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</si>
  <si>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</si>
  <si>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</si>
  <si>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</si>
  <si>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</si>
  <si>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</si>
  <si>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</si>
  <si>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</si>
  <si>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</si>
  <si>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</si>
  <si>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</si>
  <si>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</si>
  <si>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</si>
  <si>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</si>
  <si>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</si>
  <si>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</si>
  <si>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</si>
  <si>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</si>
  <si>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</si>
  <si>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</si>
  <si>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</si>
  <si>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</si>
  <si>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</si>
  <si>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</si>
  <si>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</si>
  <si>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</si>
  <si>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</si>
  <si>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</si>
  <si>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</si>
  <si>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</si>
  <si>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</si>
  <si>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</si>
  <si>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</si>
  <si>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</si>
  <si>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</si>
  <si>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</si>
  <si>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</si>
  <si>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</si>
  <si>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</si>
  <si>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</si>
  <si>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</si>
  <si>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</si>
  <si>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</si>
  <si>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</si>
  <si>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</si>
  <si>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</si>
  <si>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</si>
  <si>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</si>
  <si>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</si>
  <si>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</si>
  <si>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</si>
  <si>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</si>
  <si>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</si>
  <si>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</si>
  <si>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</si>
  <si>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</si>
  <si>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</si>
  <si>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</si>
  <si>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</si>
  <si>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</si>
  <si>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</si>
  <si>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</si>
  <si>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</si>
  <si>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</si>
  <si>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</si>
  <si>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</si>
  <si>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</si>
  <si>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</si>
  <si>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</si>
  <si>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</si>
  <si>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</si>
  <si>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</si>
  <si>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</si>
  <si>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</si>
  <si>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</si>
  <si>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</si>
  <si>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</si>
  <si>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</si>
  <si>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</si>
  <si>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</si>
  <si>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</si>
  <si>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</si>
  <si>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</si>
  <si>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</si>
  <si>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</si>
  <si>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</si>
  <si>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</si>
  <si>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</si>
  <si>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</si>
  <si>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</si>
  <si>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</si>
  <si>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</si>
  <si>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</si>
  <si>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</si>
  <si>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</si>
  <si>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</si>
  <si>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</si>
  <si>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</si>
  <si>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</si>
  <si>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</si>
  <si>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</si>
  <si>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</si>
  <si>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</si>
  <si>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</si>
  <si>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</si>
  <si>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</si>
  <si>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</si>
  <si>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</si>
  <si>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</si>
  <si>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</si>
  <si>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</si>
  <si>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</si>
  <si>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</si>
  <si>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</si>
  <si>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</si>
  <si>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</si>
  <si>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</si>
  <si>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</si>
  <si>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</si>
  <si>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</si>
  <si>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</si>
  <si>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</si>
  <si>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</si>
  <si>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</si>
  <si>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</si>
  <si>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</si>
  <si>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</si>
  <si>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</si>
  <si>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</si>
  <si>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</si>
  <si>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</si>
  <si>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</si>
  <si>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</si>
  <si>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</si>
  <si>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</si>
  <si>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</si>
  <si>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</si>
  <si>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</si>
  <si>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</si>
  <si>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</si>
  <si>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</si>
  <si>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</si>
  <si>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</si>
  <si>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</si>
  <si>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</si>
  <si>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</si>
  <si>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</si>
  <si>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</si>
  <si>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</si>
  <si>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</si>
  <si>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</si>
  <si>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</si>
  <si>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</si>
  <si>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</si>
  <si>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</si>
  <si>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</si>
  <si>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</si>
  <si>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</si>
  <si>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</si>
  <si>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</si>
  <si>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</si>
  <si>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</si>
  <si>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</si>
  <si>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</si>
  <si>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</si>
  <si>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</si>
  <si>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</si>
  <si>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</si>
  <si>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</si>
  <si>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</si>
  <si>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</si>
  <si>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</si>
  <si>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</si>
  <si>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</si>
  <si>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</si>
  <si>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</si>
  <si>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</si>
  <si>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</si>
  <si>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</si>
  <si>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</si>
  <si>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</si>
  <si>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</si>
  <si>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</si>
  <si>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</si>
  <si>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</si>
  <si>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</si>
  <si>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</si>
  <si>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</si>
  <si>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</si>
  <si>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</si>
  <si>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</si>
  <si>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</si>
  <si>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</si>
  <si>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</si>
  <si>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</si>
  <si>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</si>
  <si>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</si>
  <si>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</si>
  <si>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</si>
  <si>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</si>
  <si>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</si>
  <si>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</si>
  <si>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</si>
  <si>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</si>
  <si>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</si>
  <si>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</si>
  <si>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</si>
  <si>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</si>
  <si>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</si>
  <si>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</si>
  <si>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</si>
  <si>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</si>
  <si>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</si>
  <si>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</si>
  <si>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</si>
  <si>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</si>
  <si>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</si>
  <si>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</si>
  <si>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</si>
  <si>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</si>
  <si>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</si>
  <si>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</si>
  <si>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</si>
  <si>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</si>
  <si>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</si>
  <si>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</si>
  <si>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</si>
  <si>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</si>
  <si>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</si>
  <si>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</si>
  <si>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</si>
  <si>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</si>
  <si>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</si>
  <si>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</si>
  <si>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</si>
  <si>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</si>
  <si>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</si>
  <si>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</si>
  <si>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</si>
  <si>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</si>
  <si>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</si>
  <si>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</si>
  <si>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</si>
  <si>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</si>
  <si>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</si>
  <si>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</si>
  <si>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</si>
  <si>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</si>
  <si>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</si>
  <si>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</si>
  <si>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</si>
  <si>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</si>
  <si>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</si>
  <si>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</si>
  <si>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</si>
  <si>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</si>
  <si>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</si>
  <si>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</si>
  <si>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</si>
  <si>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</si>
  <si>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</si>
  <si>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</si>
  <si>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</si>
  <si>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</si>
  <si>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</si>
  <si>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</si>
  <si>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</si>
  <si>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</si>
  <si>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</si>
  <si>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</si>
  <si>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</si>
  <si>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</si>
  <si>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</si>
  <si>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</si>
  <si>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</si>
  <si>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</si>
  <si>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</si>
  <si>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</si>
  <si>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</si>
  <si>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</si>
  <si>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</si>
  <si>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</si>
  <si>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</si>
  <si>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</si>
  <si>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</si>
  <si>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</si>
  <si>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</si>
  <si>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</si>
  <si>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</si>
  <si>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</si>
  <si>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</si>
  <si>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</si>
  <si>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</si>
  <si>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</si>
  <si>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</si>
  <si>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</si>
  <si>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</si>
  <si>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</si>
  <si>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</si>
  <si>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</si>
  <si>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</si>
  <si>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</si>
  <si>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</si>
  <si>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</si>
  <si>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</si>
  <si>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</si>
  <si>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</si>
  <si>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</si>
  <si>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</si>
  <si>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</si>
  <si>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</si>
  <si>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</si>
  <si>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</si>
  <si>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</si>
  <si>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</si>
  <si>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</si>
  <si>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</si>
  <si>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</si>
  <si>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</si>
  <si>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</si>
  <si>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</si>
  <si>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</si>
  <si>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</si>
  <si>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</si>
  <si>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</si>
  <si>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</si>
  <si>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</si>
  <si>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</si>
  <si>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</si>
  <si>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</si>
  <si>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</si>
  <si>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</si>
  <si>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</si>
  <si>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</si>
  <si>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</si>
  <si>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</si>
  <si>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</si>
  <si>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</si>
  <si>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</si>
  <si>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</si>
  <si>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</si>
  <si>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</si>
  <si>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</si>
  <si>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</si>
  <si>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</si>
  <si>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</si>
  <si>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</si>
  <si>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</si>
  <si>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</si>
  <si>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</si>
  <si>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</si>
  <si>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</si>
  <si>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</si>
  <si>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</si>
  <si>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</si>
  <si>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</si>
  <si>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</si>
  <si>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</si>
  <si>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</si>
  <si>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</si>
  <si>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</si>
  <si>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</si>
  <si>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</si>
  <si>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</si>
  <si>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</si>
  <si>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</si>
  <si>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</si>
  <si>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</si>
  <si>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</si>
  <si>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</si>
  <si>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</si>
  <si>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</si>
  <si>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</si>
  <si>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</si>
  <si>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</si>
  <si>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</si>
  <si>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</si>
  <si>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</si>
  <si>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</si>
  <si>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</si>
  <si>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</si>
  <si>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</si>
  <si>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</si>
  <si>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</si>
  <si>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</si>
  <si>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</si>
  <si>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</si>
  <si>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</si>
  <si>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</si>
  <si>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</si>
  <si>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</si>
  <si>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</si>
  <si>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</si>
  <si>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</si>
  <si>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</si>
  <si>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</si>
  <si>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</si>
  <si>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</si>
  <si>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</si>
  <si>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</si>
  <si>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</si>
  <si>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</si>
  <si>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</si>
  <si>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</si>
  <si>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</si>
  <si>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</si>
  <si>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</si>
  <si>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</si>
  <si>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</si>
  <si>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</si>
  <si>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</si>
  <si>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</si>
  <si>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</si>
  <si>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</si>
  <si>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</si>
  <si>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</si>
  <si>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</si>
  <si>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</si>
  <si>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</si>
  <si>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</si>
  <si>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</si>
  <si>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</si>
  <si>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</si>
  <si>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</si>
  <si>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</si>
  <si>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</si>
  <si>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</si>
  <si>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</si>
  <si>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</si>
  <si>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</si>
  <si>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</si>
  <si>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</si>
  <si>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</si>
  <si>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</si>
  <si>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</si>
  <si>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</si>
  <si>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</si>
  <si>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</si>
  <si>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</si>
  <si>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</si>
  <si>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</si>
  <si>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</si>
  <si>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</si>
  <si>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</si>
  <si>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</si>
  <si>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</si>
  <si>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</si>
  <si>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</si>
  <si>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</si>
  <si>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</si>
  <si>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</si>
  <si>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</si>
  <si>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</si>
  <si>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</si>
  <si>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</si>
  <si>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</si>
  <si>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</si>
  <si>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</si>
  <si>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</si>
  <si>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</si>
  <si>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</si>
  <si>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</si>
  <si>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</si>
  <si>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</si>
  <si>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</si>
  <si>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</si>
  <si>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</si>
  <si>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</si>
  <si>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</si>
  <si>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</si>
  <si>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</si>
  <si>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</si>
  <si>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</si>
  <si>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</si>
  <si>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</si>
  <si>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</si>
  <si>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</si>
  <si>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</si>
  <si>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</si>
  <si>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</si>
  <si>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</si>
  <si>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</si>
  <si>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</si>
  <si>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</si>
  <si>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</si>
  <si>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</si>
  <si>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</si>
  <si>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</si>
  <si>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</si>
  <si>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</si>
  <si>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</si>
  <si>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</si>
  <si>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</si>
  <si>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</si>
  <si>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</si>
  <si>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</si>
  <si>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</si>
  <si>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</si>
  <si>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</si>
  <si>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</si>
  <si>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</si>
  <si>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</si>
  <si>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</si>
  <si>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</si>
  <si>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</si>
  <si>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</si>
  <si>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</si>
  <si>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</si>
  <si>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</si>
  <si>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</si>
  <si>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</si>
  <si>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</si>
  <si>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</si>
  <si>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</si>
  <si>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</si>
  <si>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</si>
  <si>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</si>
  <si>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</si>
  <si>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</si>
  <si>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</si>
  <si>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</si>
  <si>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</si>
  <si>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</si>
  <si>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</si>
  <si>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</si>
  <si>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</si>
  <si>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</si>
  <si>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</si>
  <si>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</si>
  <si>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</si>
  <si>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</si>
  <si>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</si>
  <si>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</si>
  <si>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</si>
  <si>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</si>
  <si>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</si>
  <si>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</si>
  <si>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</si>
  <si>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</si>
  <si>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</si>
  <si>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</si>
  <si>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</si>
  <si>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</si>
  <si>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</si>
  <si>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</si>
  <si>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</si>
  <si>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</si>
  <si>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</si>
  <si>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</si>
  <si>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</si>
  <si>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</si>
  <si>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</si>
  <si>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</si>
  <si>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</si>
  <si>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</si>
  <si>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</si>
  <si>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</si>
  <si>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</si>
  <si>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</si>
  <si>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</si>
  <si>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</si>
  <si>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</si>
  <si>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</si>
  <si>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</si>
  <si>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</si>
  <si>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</si>
  <si>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</si>
  <si>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</si>
  <si>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</si>
  <si>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</si>
  <si>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</si>
  <si>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</si>
  <si>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</si>
  <si>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</si>
  <si>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</si>
  <si>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</si>
  <si>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</si>
  <si>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</si>
  <si>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</si>
  <si>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</si>
  <si>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</si>
  <si>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</si>
  <si>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</si>
  <si>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</si>
  <si>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</si>
  <si>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</si>
  <si>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</si>
  <si>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</si>
  <si>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</si>
  <si>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</si>
  <si>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</si>
  <si>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</si>
  <si>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</si>
  <si>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</si>
  <si>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</si>
  <si>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</si>
  <si>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</si>
  <si>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</si>
  <si>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</si>
  <si>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</si>
  <si>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</si>
  <si>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</si>
  <si>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</si>
  <si>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</si>
  <si>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</si>
  <si>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</si>
  <si>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</si>
  <si>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</si>
  <si>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</si>
  <si>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</si>
  <si>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</si>
  <si>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</si>
  <si>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</si>
  <si>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</si>
  <si>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</si>
  <si>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</si>
  <si>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</si>
  <si>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</si>
  <si>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</si>
  <si>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</si>
  <si>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</si>
  <si>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</si>
  <si>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</si>
  <si>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</si>
  <si>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</si>
  <si>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</si>
  <si>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</si>
  <si>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</si>
  <si>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</si>
  <si>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</si>
  <si>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</si>
  <si>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</si>
  <si>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</si>
  <si>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</si>
  <si>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</si>
  <si>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</si>
  <si>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</si>
  <si>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</si>
  <si>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</si>
  <si>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</si>
  <si>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</si>
  <si>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</si>
  <si>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</si>
  <si>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</si>
  <si>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</si>
  <si>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</si>
  <si>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</si>
  <si>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</si>
  <si>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</si>
  <si>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</si>
  <si>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</si>
  <si>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</si>
  <si>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</si>
  <si>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</si>
  <si>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</si>
  <si>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</si>
  <si>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</si>
  <si>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</si>
  <si>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</si>
  <si>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</si>
  <si>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</si>
  <si>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</si>
  <si>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</si>
  <si>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</si>
  <si>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</si>
  <si>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</si>
  <si>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</si>
  <si>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</si>
  <si>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</si>
  <si>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</si>
  <si>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</si>
  <si>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</si>
  <si>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</si>
  <si>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</si>
  <si>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</si>
  <si>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</si>
  <si>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</si>
  <si>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</si>
  <si>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</si>
  <si>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</si>
  <si>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</si>
  <si>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</si>
  <si>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</si>
  <si>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</si>
  <si>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</si>
  <si>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</si>
  <si>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</si>
  <si>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</si>
  <si>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</si>
  <si>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</si>
  <si>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</si>
  <si>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</si>
  <si>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</si>
  <si>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</si>
  <si>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</si>
  <si>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</si>
  <si>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</si>
  <si>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</si>
  <si>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</si>
  <si>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</si>
  <si>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</si>
  <si>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</si>
  <si>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</si>
  <si>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</si>
  <si>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</si>
  <si>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</si>
  <si>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</si>
  <si>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</si>
  <si>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</si>
  <si>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</si>
  <si>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</si>
  <si>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</si>
  <si>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</si>
  <si>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</si>
  <si>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</si>
  <si>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</si>
  <si>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</si>
  <si>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</si>
  <si>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</si>
  <si>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</si>
  <si>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</si>
  <si>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</si>
  <si>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</si>
  <si>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</si>
  <si>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</si>
  <si>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</si>
  <si>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</si>
  <si>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</si>
  <si>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</si>
  <si>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</si>
  <si>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</si>
  <si>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</si>
  <si>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</si>
  <si>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</si>
  <si>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</si>
  <si>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</si>
  <si>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</si>
  <si>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</si>
  <si>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</si>
  <si>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</si>
  <si>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</si>
  <si>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</si>
  <si>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</si>
  <si>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</si>
  <si>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</si>
  <si>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</si>
  <si>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</si>
  <si>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</si>
  <si>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</si>
  <si>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</si>
  <si>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</si>
  <si>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</si>
  <si>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</si>
  <si>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</si>
  <si>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</si>
  <si>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</si>
  <si>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</si>
  <si>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</si>
  <si>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</si>
  <si>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</si>
  <si>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</si>
  <si>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</si>
  <si>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</si>
  <si>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</si>
  <si>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</si>
  <si>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</si>
  <si>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</si>
  <si>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</si>
  <si>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</si>
  <si>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</si>
  <si>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</si>
  <si>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</si>
  <si>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</si>
  <si>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</si>
  <si>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</si>
  <si>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</si>
  <si>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</si>
  <si>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</si>
  <si>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</si>
  <si>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</si>
  <si>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</si>
  <si>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</si>
  <si>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</si>
  <si>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</si>
  <si>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</si>
  <si>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</si>
  <si>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</si>
  <si>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</si>
  <si>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</si>
  <si>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</si>
  <si>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</si>
  <si>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</si>
  <si>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</si>
  <si>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</si>
  <si>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</si>
  <si>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</si>
  <si>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</si>
  <si>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</si>
  <si>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</si>
  <si>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</si>
  <si>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</si>
  <si>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</si>
  <si>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</si>
  <si>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</si>
  <si>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</si>
  <si>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</si>
  <si>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</si>
  <si>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</si>
  <si>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</si>
  <si>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</si>
  <si>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</si>
  <si>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</si>
  <si>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</si>
  <si>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</si>
  <si>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</si>
  <si>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</si>
  <si>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</si>
  <si>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</si>
  <si>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</si>
  <si>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</si>
  <si>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</si>
  <si>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</si>
  <si>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</si>
  <si>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</si>
  <si>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</si>
  <si>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</si>
  <si>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</si>
  <si>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</si>
  <si>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</si>
  <si>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</si>
  <si>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</si>
  <si>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</si>
  <si>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</si>
  <si>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</si>
  <si>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</si>
  <si>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</si>
  <si>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</si>
  <si>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</si>
  <si>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</si>
  <si>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</si>
  <si>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</si>
  <si>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</si>
  <si>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</si>
  <si>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</si>
  <si>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</si>
  <si>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</si>
  <si>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</si>
  <si>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</si>
  <si>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</si>
  <si>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</si>
  <si>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</si>
  <si>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</si>
  <si>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</si>
  <si>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</si>
  <si>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</si>
  <si>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</si>
  <si>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</si>
  <si>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</si>
  <si>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</si>
  <si>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</si>
  <si>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</si>
  <si>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</si>
  <si>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</si>
  <si>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</si>
  <si>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</si>
  <si>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</si>
  <si>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</si>
  <si>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</si>
  <si>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</si>
  <si>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</si>
  <si>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</si>
  <si>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</si>
  <si>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</si>
  <si>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</si>
  <si>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</si>
  <si>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</si>
  <si>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</si>
  <si>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</si>
  <si>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</si>
  <si>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</si>
  <si>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</si>
  <si>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</si>
  <si>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</si>
  <si>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</si>
  <si>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</si>
  <si>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</si>
  <si>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</si>
  <si>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</si>
  <si>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</si>
  <si>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</si>
  <si>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</si>
  <si>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</si>
  <si>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</si>
  <si>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</si>
  <si>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</si>
  <si>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</si>
  <si>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</si>
  <si>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</si>
  <si>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</si>
  <si>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</si>
  <si>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</si>
  <si>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</si>
  <si>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</si>
  <si>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</si>
  <si>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</si>
  <si>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</si>
  <si>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</si>
  <si>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</si>
  <si>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</si>
  <si>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</si>
  <si>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</si>
  <si>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</si>
  <si>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</si>
  <si>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</si>
  <si>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</si>
  <si>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</si>
  <si>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</si>
  <si>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</si>
  <si>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</si>
  <si>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</si>
  <si>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</si>
  <si>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</si>
  <si>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</si>
  <si>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</si>
  <si>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</si>
  <si>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</si>
  <si>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</si>
  <si>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</si>
  <si>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</si>
  <si>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</si>
  <si>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</si>
  <si>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</si>
  <si>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</si>
  <si>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</si>
  <si>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</si>
  <si>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</si>
  <si>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</si>
  <si>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</si>
  <si>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</si>
  <si>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</si>
  <si>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</si>
  <si>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</si>
  <si>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</si>
  <si>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</si>
  <si>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</si>
  <si>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</si>
  <si>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</si>
  <si>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</si>
  <si>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</si>
  <si>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</si>
  <si>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</si>
  <si>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</si>
  <si>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</si>
  <si>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</si>
  <si>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</si>
  <si>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</si>
  <si>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</si>
  <si>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</si>
  <si>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</si>
  <si>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</si>
  <si>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</si>
  <si>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</si>
  <si>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</si>
  <si>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</si>
  <si>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</si>
  <si>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</si>
  <si>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</si>
  <si>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</si>
  <si>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</si>
  <si>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</si>
  <si>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</si>
  <si>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</si>
  <si>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</si>
  <si>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</si>
  <si>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</si>
  <si>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</si>
  <si>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</si>
  <si>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</si>
  <si>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</si>
  <si>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</si>
  <si>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</si>
  <si>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</si>
  <si>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</si>
  <si>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</si>
  <si>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</si>
  <si>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</si>
  <si>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</si>
  <si>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</si>
  <si>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</si>
  <si>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</si>
  <si>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</si>
  <si>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</si>
  <si>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</si>
  <si>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</si>
  <si>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</si>
  <si>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</si>
  <si>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</si>
  <si>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</si>
  <si>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</si>
  <si>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</si>
  <si>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</si>
  <si>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</si>
  <si>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</si>
  <si>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</si>
  <si>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</si>
  <si>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</si>
  <si>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</si>
  <si>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</si>
  <si>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</si>
  <si>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</si>
  <si>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</si>
  <si>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</si>
  <si>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</si>
  <si>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</si>
  <si>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</si>
  <si>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</si>
  <si>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</si>
  <si>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</si>
  <si>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</si>
  <si>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</si>
  <si>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</si>
  <si>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</si>
  <si>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</si>
  <si>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</si>
  <si>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</si>
  <si>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</si>
  <si>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</si>
  <si>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</si>
  <si>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</si>
  <si>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</si>
  <si>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</si>
  <si>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</si>
  <si>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</si>
  <si>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</si>
  <si>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</si>
  <si>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</si>
  <si>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</si>
  <si>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</si>
  <si>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</si>
  <si>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</si>
  <si>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</si>
  <si>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</si>
  <si>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</si>
  <si>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</si>
  <si>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</si>
  <si>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</si>
  <si>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</si>
  <si>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</si>
  <si>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</si>
  <si>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</si>
  <si>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</si>
  <si>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</si>
  <si>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</si>
  <si>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</si>
  <si>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</si>
  <si>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</si>
  <si>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</si>
  <si>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</si>
  <si>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</si>
  <si>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</si>
  <si>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</si>
  <si>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</si>
  <si>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</si>
  <si>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</si>
  <si>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</si>
  <si>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</si>
  <si>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</si>
  <si>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</si>
  <si>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</si>
  <si>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</si>
  <si>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</si>
  <si>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</si>
  <si>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</si>
  <si>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</si>
  <si>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</si>
  <si>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</si>
  <si>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</si>
  <si>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</si>
  <si>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</si>
  <si>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</si>
  <si>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</si>
  <si>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</si>
  <si>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</si>
  <si>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</si>
  <si>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</si>
  <si>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</si>
  <si>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</si>
  <si>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</si>
  <si>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</si>
  <si>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</si>
  <si>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</si>
  <si>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</si>
  <si>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</si>
  <si>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</si>
  <si>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</si>
  <si>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</si>
  <si>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</si>
  <si>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</si>
  <si>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</si>
  <si>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</si>
  <si>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</si>
  <si>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</si>
  <si>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</si>
  <si>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</si>
  <si>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</si>
  <si>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</si>
  <si>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</si>
  <si>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</si>
  <si>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</si>
  <si>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</si>
  <si>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</si>
  <si>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</si>
  <si>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</si>
  <si>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</si>
  <si>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</si>
  <si>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</si>
  <si>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</si>
  <si>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</si>
  <si>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</si>
  <si>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</si>
  <si>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</si>
  <si>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</si>
  <si>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</si>
  <si>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</si>
  <si>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</si>
  <si>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</si>
  <si>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</si>
  <si>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</si>
  <si>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</si>
  <si>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</si>
  <si>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</si>
  <si>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</si>
  <si>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</si>
  <si>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</si>
  <si>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</si>
  <si>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</si>
  <si>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</si>
  <si>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</si>
  <si>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</si>
  <si>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</si>
  <si>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</si>
  <si>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</si>
  <si>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</si>
  <si>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</si>
  <si>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</si>
  <si>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</si>
  <si>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</si>
  <si>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</si>
  <si>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</si>
  <si>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</si>
  <si>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</si>
  <si>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</si>
  <si>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</si>
  <si>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</si>
  <si>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</si>
  <si>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</si>
  <si>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</si>
  <si>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</si>
  <si>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</si>
  <si>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</si>
  <si>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</si>
  <si>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</si>
  <si>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</si>
  <si>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</si>
  <si>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</si>
  <si>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</si>
  <si>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</si>
  <si>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</si>
  <si>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</si>
  <si>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</si>
  <si>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</si>
  <si>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</si>
  <si>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</si>
  <si>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</si>
  <si>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</si>
  <si>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</si>
  <si>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</si>
  <si>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</si>
  <si>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</si>
  <si>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</si>
  <si>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</si>
  <si>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</si>
  <si>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</si>
  <si>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</si>
  <si>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</si>
  <si>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</si>
  <si>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</si>
  <si>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</si>
  <si>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</si>
  <si>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</si>
  <si>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</si>
  <si>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</si>
  <si>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</si>
  <si>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</si>
  <si>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</si>
  <si>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</si>
  <si>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</si>
  <si>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</si>
  <si>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</si>
  <si>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</si>
  <si>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</si>
  <si>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</si>
  <si>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</si>
  <si>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</si>
  <si>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</si>
  <si>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</si>
  <si>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</si>
  <si>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</si>
  <si>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</si>
  <si>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</si>
  <si>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</si>
  <si>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</si>
  <si>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</si>
  <si>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</si>
  <si>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</si>
  <si>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</si>
  <si>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</si>
  <si>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</si>
  <si>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</si>
  <si>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</si>
  <si>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</si>
  <si>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</si>
  <si>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</si>
  <si>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</si>
  <si>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</si>
  <si>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</si>
  <si>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</si>
  <si>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</si>
  <si>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</si>
  <si>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</si>
  <si>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</si>
  <si>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</si>
  <si>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</si>
  <si>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</si>
  <si>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</si>
  <si>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</si>
  <si>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</si>
  <si>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</si>
  <si>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</si>
  <si>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</si>
  <si>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</si>
  <si>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</si>
  <si>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</si>
  <si>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</si>
  <si>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</si>
  <si>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</si>
  <si>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</si>
  <si>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</si>
  <si>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</si>
  <si>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</si>
  <si>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</si>
  <si>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</si>
  <si>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</si>
  <si>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</si>
  <si>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</si>
  <si>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</si>
  <si>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</si>
  <si>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</si>
  <si>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</si>
  <si>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</si>
  <si>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</si>
  <si>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</si>
  <si>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</si>
  <si>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</si>
  <si>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</si>
  <si>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</si>
  <si>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</si>
  <si>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</si>
  <si>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</si>
  <si>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</si>
  <si>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</si>
  <si>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</si>
  <si>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</si>
  <si>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</si>
  <si>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</si>
  <si>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</si>
  <si>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</si>
  <si>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</si>
  <si>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</si>
  <si>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</si>
  <si>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</si>
  <si>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</si>
  <si>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</si>
  <si>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</si>
  <si>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</si>
  <si>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</si>
  <si>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</si>
  <si>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</si>
  <si>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</si>
  <si>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</si>
  <si>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</si>
  <si>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</si>
  <si>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</si>
  <si>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</si>
  <si>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</si>
  <si>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</si>
  <si>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</si>
  <si>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</si>
  <si>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</si>
  <si>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</si>
  <si>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</si>
  <si>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</si>
  <si>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</si>
  <si>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</si>
  <si>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</si>
  <si>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</si>
  <si>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</si>
  <si>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</si>
  <si>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</si>
  <si>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</si>
  <si>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</si>
  <si>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</si>
  <si>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</si>
  <si>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</si>
  <si>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</si>
  <si>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</si>
  <si>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</si>
  <si>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</si>
  <si>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</si>
  <si>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</si>
  <si>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</si>
  <si>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</si>
  <si>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</si>
  <si>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</si>
  <si>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</si>
  <si>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</si>
  <si>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</si>
  <si>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</si>
  <si>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</si>
  <si>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</si>
  <si>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</si>
  <si>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</si>
  <si>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</si>
  <si>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</si>
  <si>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</si>
  <si>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</si>
  <si>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</si>
  <si>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</si>
  <si>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</si>
  <si>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</si>
  <si>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</si>
  <si>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</si>
  <si>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</si>
  <si>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</si>
  <si>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</si>
  <si>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</si>
  <si>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</si>
  <si>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</si>
  <si>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</si>
  <si>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</si>
  <si>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</si>
  <si>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</si>
  <si>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</si>
  <si>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</si>
  <si>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</si>
  <si>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</si>
  <si>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</si>
  <si>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</si>
  <si>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</si>
  <si>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</si>
  <si>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</si>
  <si>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</si>
  <si>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</si>
  <si>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</si>
  <si>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</si>
  <si>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</si>
  <si>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</si>
  <si>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</si>
  <si>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</si>
  <si>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</si>
  <si>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</si>
  <si>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</si>
  <si>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</si>
  <si>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</si>
  <si>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</si>
  <si>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</si>
  <si>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</si>
  <si>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</si>
  <si>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</si>
  <si>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</si>
  <si>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</si>
  <si>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</si>
  <si>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</si>
  <si>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</si>
  <si>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</si>
  <si>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</si>
  <si>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</si>
  <si>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</si>
  <si>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</si>
  <si>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</si>
  <si>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</si>
  <si>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</si>
  <si>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</si>
  <si>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</si>
  <si>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</si>
  <si>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</si>
  <si>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</si>
  <si>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</si>
  <si>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</si>
  <si>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</si>
  <si>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</si>
  <si>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</si>
  <si>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</si>
  <si>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</si>
  <si>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</si>
  <si>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</si>
  <si>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</si>
  <si>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</si>
  <si>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</si>
  <si>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</si>
  <si>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</si>
  <si>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</si>
  <si>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</si>
  <si>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</si>
  <si>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</si>
  <si>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</si>
  <si>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</si>
  <si>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</si>
  <si>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</si>
  <si>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</si>
  <si>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</si>
  <si>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</si>
  <si>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</si>
  <si>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</si>
  <si>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</si>
  <si>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</si>
  <si>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</si>
  <si>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</si>
  <si>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</si>
  <si>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</si>
  <si>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</si>
  <si>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</si>
  <si>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</si>
  <si>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</si>
  <si>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</si>
  <si>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</si>
  <si>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</si>
  <si>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</si>
  <si>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</si>
  <si>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</si>
  <si>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</si>
  <si>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</si>
  <si>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</si>
  <si>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</si>
  <si>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</si>
  <si>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</si>
  <si>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</si>
  <si>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</si>
  <si>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</si>
  <si>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</si>
  <si>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</si>
  <si>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</si>
  <si>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</si>
  <si>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</si>
  <si>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</si>
  <si>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</si>
  <si>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</si>
  <si>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</si>
  <si>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</si>
  <si>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</si>
  <si>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</si>
  <si>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</si>
  <si>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</si>
  <si>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</si>
  <si>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</si>
  <si>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</si>
  <si>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</si>
  <si>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</si>
  <si>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</si>
  <si>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</si>
  <si>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</si>
  <si>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</si>
  <si>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</si>
  <si>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</si>
  <si>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</si>
  <si>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</si>
  <si>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</si>
  <si>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</si>
  <si>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</si>
  <si>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</si>
  <si>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</si>
  <si>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</si>
  <si>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</si>
  <si>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</si>
  <si>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</si>
  <si>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</si>
  <si>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</si>
  <si>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</si>
  <si>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</si>
  <si>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</si>
  <si>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</si>
  <si>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</si>
  <si>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</si>
  <si>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</si>
  <si>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</si>
  <si>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</si>
  <si>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</si>
  <si>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</si>
  <si>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</si>
  <si>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</si>
  <si>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</si>
  <si>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</si>
  <si>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</si>
  <si>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</si>
  <si>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</si>
  <si>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</si>
  <si>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</si>
  <si>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</si>
  <si>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</si>
  <si>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</si>
  <si>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</si>
  <si>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</si>
  <si>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</si>
  <si>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</si>
  <si>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</si>
  <si>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</si>
  <si>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</si>
  <si>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</si>
  <si>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</si>
  <si>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</si>
  <si>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</si>
  <si>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</si>
  <si>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</si>
  <si>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</si>
  <si>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</si>
  <si>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</si>
  <si>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</si>
  <si>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</si>
  <si>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</si>
  <si>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</si>
  <si>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</si>
  <si>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</si>
  <si>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</si>
  <si>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</si>
  <si>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</si>
  <si>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</si>
  <si>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</si>
  <si>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</si>
  <si>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</si>
  <si>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</si>
  <si>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</si>
  <si>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</si>
  <si>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</si>
  <si>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</si>
  <si>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</si>
  <si>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</si>
  <si>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</si>
  <si>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</si>
  <si>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</si>
  <si>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</si>
  <si>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</si>
  <si>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</si>
  <si>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</si>
  <si>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</si>
  <si>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</si>
  <si>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</si>
  <si>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</si>
  <si>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</si>
  <si>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</si>
  <si>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</si>
  <si>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</si>
  <si>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</si>
  <si>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</si>
  <si>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</si>
  <si>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</si>
  <si>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</si>
  <si>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</si>
  <si>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</si>
  <si>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</si>
  <si>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</si>
  <si>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</si>
  <si>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</si>
  <si>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</si>
  <si>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</si>
  <si>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</si>
  <si>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</si>
  <si>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</si>
  <si>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</si>
  <si>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</si>
  <si>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</si>
  <si>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</si>
  <si>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</si>
  <si>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</si>
  <si>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</si>
  <si>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</si>
  <si>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</si>
  <si>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</si>
  <si>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</si>
  <si>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</si>
  <si>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</si>
  <si>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</si>
  <si>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</si>
  <si>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</si>
  <si>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</si>
  <si>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</si>
  <si>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</si>
  <si>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</si>
  <si>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</si>
  <si>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</si>
  <si>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</si>
  <si>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</si>
  <si>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</si>
  <si>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</si>
  <si>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</si>
  <si>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</si>
  <si>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</si>
  <si>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</si>
  <si>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</si>
  <si>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</si>
  <si>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</si>
  <si>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</si>
  <si>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</si>
  <si>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</si>
  <si>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</si>
  <si>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</si>
  <si>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</si>
  <si>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</si>
  <si>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</si>
  <si>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</si>
  <si>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</si>
  <si>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</si>
  <si>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</si>
  <si>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</si>
  <si>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</si>
  <si>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</si>
  <si>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</si>
  <si>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</si>
  <si>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</si>
  <si>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</si>
  <si>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</si>
  <si>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</si>
  <si>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</si>
  <si>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</si>
  <si>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</si>
  <si>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</si>
  <si>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</si>
  <si>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</si>
  <si>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</si>
  <si>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</si>
  <si>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</si>
  <si>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</si>
  <si>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</si>
  <si>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</si>
  <si>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</si>
  <si>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</si>
  <si>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</si>
  <si>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</si>
  <si>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</si>
  <si>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</si>
  <si>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</si>
  <si>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</si>
  <si>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</si>
  <si>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</si>
  <si>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</si>
  <si>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</si>
  <si>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</si>
  <si>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</si>
  <si>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</si>
  <si>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</si>
  <si>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</si>
  <si>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</si>
  <si>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</si>
  <si>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</si>
  <si>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</si>
  <si>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</si>
  <si>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</si>
  <si>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</si>
  <si>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</si>
  <si>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</si>
  <si>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</si>
  <si>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</si>
  <si>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</si>
  <si>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</si>
  <si>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</si>
  <si>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</si>
  <si>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</si>
  <si>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</si>
  <si>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</si>
  <si>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</si>
  <si>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</si>
  <si>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</si>
  <si>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</si>
  <si>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</si>
  <si>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</si>
  <si>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</si>
  <si>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</si>
  <si>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</si>
  <si>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</si>
  <si>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</si>
  <si>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</si>
  <si>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</si>
  <si>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</si>
  <si>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</si>
  <si>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</si>
  <si>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</si>
  <si>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</si>
  <si>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</si>
  <si>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</si>
  <si>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</si>
  <si>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</si>
  <si>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</si>
  <si>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</si>
  <si>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</si>
  <si>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</si>
  <si>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</si>
  <si>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</si>
  <si>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</si>
  <si>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</si>
  <si>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</si>
  <si>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</si>
  <si>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</si>
  <si>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</si>
  <si>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</si>
  <si>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</si>
  <si>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</si>
  <si>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</si>
  <si>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</si>
  <si>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</si>
  <si>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</si>
  <si>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</si>
  <si>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</si>
  <si>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</si>
  <si>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</si>
  <si>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</si>
  <si>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</si>
  <si>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</si>
  <si>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</si>
  <si>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</si>
  <si>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</si>
  <si>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</si>
  <si>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</si>
  <si>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</si>
  <si>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</si>
  <si>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</si>
  <si>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</si>
  <si>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</si>
  <si>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</si>
  <si>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</si>
  <si>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</si>
  <si>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</si>
  <si>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</si>
  <si>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</si>
  <si>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</si>
  <si>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</si>
  <si>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</si>
  <si>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</si>
  <si>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</si>
  <si>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</si>
  <si>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</si>
  <si>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</si>
  <si>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</si>
  <si>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</si>
  <si>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</si>
  <si>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</si>
  <si>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</si>
  <si>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</si>
  <si>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</si>
  <si>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</si>
  <si>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</si>
  <si>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</si>
  <si>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</si>
  <si>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</si>
  <si>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</si>
  <si>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</si>
  <si>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</si>
  <si>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</si>
  <si>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</si>
  <si>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</si>
  <si>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</si>
  <si>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</si>
  <si>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</si>
  <si>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</si>
  <si>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</si>
  <si>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</si>
  <si>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</si>
  <si>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</si>
  <si>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</si>
  <si>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</si>
  <si>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</si>
  <si>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</si>
  <si>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</si>
  <si>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</si>
  <si>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</si>
  <si>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</si>
  <si>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</si>
  <si>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</si>
  <si>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</si>
  <si>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</si>
  <si>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</si>
  <si>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</si>
  <si>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</si>
  <si>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</si>
  <si>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</si>
  <si>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</si>
  <si>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</si>
  <si>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</si>
  <si>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</si>
  <si>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</si>
  <si>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</si>
  <si>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</si>
  <si>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</si>
  <si>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</si>
  <si>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</si>
  <si>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</si>
  <si>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</si>
  <si>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</si>
  <si>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</si>
  <si>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</si>
  <si>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</si>
  <si>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</si>
  <si>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</si>
  <si>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</si>
  <si>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</si>
  <si>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</si>
  <si>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</si>
  <si>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</si>
  <si>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</si>
  <si>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</si>
  <si>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</si>
  <si>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</si>
  <si>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</si>
  <si>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</si>
  <si>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</si>
  <si>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</si>
  <si>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</si>
  <si>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</si>
  <si>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</si>
  <si>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</si>
  <si>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</si>
  <si>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</si>
  <si>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</si>
  <si>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</si>
  <si>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</si>
  <si>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</si>
  <si>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</si>
  <si>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</si>
  <si>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</si>
  <si>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</si>
  <si>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</si>
  <si>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</si>
  <si>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</si>
  <si>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</si>
  <si>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</si>
  <si>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</si>
  <si>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</si>
  <si>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</si>
  <si>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</si>
  <si>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</si>
  <si>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</si>
  <si>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</si>
  <si>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</si>
  <si>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</si>
  <si>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</si>
  <si>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</si>
  <si>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</si>
  <si>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</si>
  <si>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</si>
  <si>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</si>
  <si>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</si>
  <si>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</si>
  <si>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</si>
  <si>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</si>
  <si>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</si>
  <si>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</si>
  <si>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</si>
  <si>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</si>
  <si>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</si>
  <si>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</si>
  <si>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</si>
  <si>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</si>
  <si>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</si>
  <si>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</si>
  <si>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</si>
  <si>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</si>
  <si>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</si>
  <si>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</si>
  <si>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</si>
  <si>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</si>
  <si>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</si>
  <si>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</si>
  <si>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</si>
  <si>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</si>
  <si>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</si>
  <si>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</si>
  <si>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</si>
  <si>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</si>
  <si>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</si>
  <si>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</si>
  <si>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</si>
  <si>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</si>
  <si>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</si>
  <si>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</si>
  <si>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</si>
  <si>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</si>
  <si>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</si>
  <si>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</si>
  <si>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</si>
  <si>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</si>
  <si>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</si>
  <si>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</si>
  <si>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</si>
  <si>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</si>
  <si>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</si>
  <si>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</si>
  <si>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</si>
  <si>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</si>
  <si>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</si>
  <si>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</si>
  <si>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</si>
  <si>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</si>
  <si>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</si>
  <si>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</si>
  <si>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</si>
  <si>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</si>
  <si>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</si>
  <si>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</si>
  <si>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</si>
  <si>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</si>
  <si>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</si>
  <si>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</si>
  <si>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</si>
  <si>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</si>
  <si>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</si>
  <si>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</si>
  <si>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</si>
  <si>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</si>
  <si>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</si>
  <si>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</si>
  <si>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</si>
  <si>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</si>
  <si>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</si>
  <si>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</si>
  <si>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</si>
  <si>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</si>
  <si>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</si>
  <si>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</si>
  <si>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</si>
  <si>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</si>
  <si>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</si>
  <si>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</si>
  <si>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</si>
  <si>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</si>
  <si>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</si>
  <si>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</si>
  <si>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</si>
  <si>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</si>
  <si>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</si>
  <si>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</si>
  <si>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</si>
  <si>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</si>
  <si>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</si>
  <si>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</si>
  <si>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</si>
  <si>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</si>
  <si>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</si>
  <si>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</si>
  <si>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</si>
  <si>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</si>
  <si>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</si>
  <si>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</si>
  <si>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</si>
  <si>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</si>
  <si>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</si>
  <si>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</si>
  <si>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</si>
  <si>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</si>
  <si>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</si>
  <si>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</si>
  <si>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</si>
  <si>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</si>
  <si>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</si>
  <si>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</si>
  <si>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</si>
  <si>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</si>
  <si>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</si>
  <si>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</si>
  <si>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</si>
  <si>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</si>
  <si>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</si>
  <si>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</si>
  <si>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</si>
  <si>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</si>
  <si>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</si>
  <si>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</si>
  <si>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</si>
  <si>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</si>
  <si>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</si>
  <si>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</si>
  <si>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</si>
  <si>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</si>
  <si>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</si>
  <si>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</si>
  <si>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</si>
  <si>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</si>
  <si>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</si>
  <si>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</si>
  <si>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</si>
  <si>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</si>
  <si>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</si>
  <si>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</si>
  <si>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</si>
  <si>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</si>
  <si>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</si>
  <si>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</si>
  <si>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</si>
  <si>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</si>
  <si>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</si>
  <si>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</si>
  <si>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</si>
  <si>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</si>
  <si>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</si>
  <si>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</si>
  <si>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</si>
  <si>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</si>
  <si>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</si>
  <si>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</si>
  <si>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</si>
  <si>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</si>
  <si>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</si>
  <si>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</si>
  <si>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</si>
  <si>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</si>
  <si>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</si>
  <si>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</si>
  <si>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</si>
  <si>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</si>
  <si>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</si>
  <si>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</si>
  <si>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</si>
  <si>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</si>
  <si>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</si>
  <si>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</si>
  <si>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</si>
  <si>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</si>
  <si>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</si>
  <si>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</si>
  <si>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</si>
  <si>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</si>
  <si>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</si>
  <si>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</si>
  <si>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</si>
  <si>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</si>
  <si>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</si>
  <si>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</si>
  <si>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</si>
  <si>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</si>
  <si>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</si>
  <si>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</si>
  <si>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</si>
  <si>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</si>
  <si>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</si>
  <si>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</si>
  <si>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</si>
  <si>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</si>
  <si>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</si>
  <si>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</si>
  <si>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</si>
  <si>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</si>
  <si>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</si>
  <si>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</si>
  <si>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</si>
  <si>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</si>
  <si>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</si>
  <si>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</si>
  <si>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</si>
  <si>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</si>
  <si>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</si>
  <si>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</si>
  <si>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</si>
  <si>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</si>
  <si>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</si>
  <si>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</si>
  <si>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</si>
  <si>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</si>
  <si>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</si>
  <si>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</si>
  <si>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</si>
  <si>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</si>
  <si>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</si>
  <si>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</si>
  <si>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</si>
  <si>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</si>
  <si>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</si>
  <si>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</si>
  <si>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</si>
  <si>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</si>
  <si>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</si>
  <si>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</si>
  <si>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</si>
  <si>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</si>
  <si>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</si>
  <si>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</si>
  <si>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</si>
  <si>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</si>
  <si>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</si>
  <si>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</si>
  <si>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</si>
  <si>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</si>
  <si>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</si>
  <si>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</si>
  <si>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</si>
  <si>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</si>
  <si>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</si>
  <si>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</si>
  <si>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</si>
  <si>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</si>
  <si>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</si>
  <si>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</si>
  <si>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</si>
  <si>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</si>
  <si>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</si>
  <si>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</si>
  <si>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</si>
  <si>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</si>
  <si>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</si>
  <si>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</si>
  <si>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</si>
  <si>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</si>
  <si>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</si>
  <si>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</si>
  <si>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</si>
  <si>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</si>
  <si>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</si>
  <si>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</si>
  <si>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</si>
  <si>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</si>
  <si>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</si>
  <si>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</si>
  <si>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</si>
  <si>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</si>
  <si>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</si>
  <si>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</si>
  <si>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</si>
  <si>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</si>
  <si>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</si>
  <si>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</si>
  <si>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</si>
  <si>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</si>
  <si>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</si>
  <si>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</si>
  <si>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</si>
  <si>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</si>
  <si>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</si>
  <si>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</si>
  <si>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</si>
  <si>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</si>
  <si>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</si>
  <si>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</si>
  <si>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</si>
  <si>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</si>
  <si>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</si>
  <si>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</si>
  <si>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</si>
  <si>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</si>
  <si>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</si>
  <si>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</si>
  <si>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</si>
  <si>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</si>
  <si>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</si>
  <si>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</si>
  <si>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</si>
  <si>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</si>
  <si>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</si>
  <si>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</si>
  <si>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</si>
  <si>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</si>
  <si>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</si>
  <si>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</si>
  <si>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</si>
  <si>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</si>
  <si>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</si>
  <si>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</si>
  <si>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</si>
  <si>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</si>
  <si>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</si>
  <si>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</si>
  <si>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</si>
  <si>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</si>
  <si>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</si>
  <si>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</si>
  <si>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</si>
  <si>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</si>
  <si>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</si>
  <si>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</si>
  <si>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</si>
  <si>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</si>
  <si>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</si>
  <si>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</si>
  <si>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</si>
  <si>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</si>
  <si>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</si>
  <si>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</si>
  <si>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</si>
  <si>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</si>
  <si>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</si>
  <si>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</si>
  <si>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</si>
  <si>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</si>
  <si>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</si>
  <si>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</si>
  <si>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</si>
  <si>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</si>
  <si>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</si>
  <si>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</si>
  <si>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</si>
  <si>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</si>
  <si>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</si>
  <si>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</si>
  <si>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</si>
  <si>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</si>
  <si>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</si>
  <si>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</si>
  <si>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</si>
  <si>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</si>
  <si>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</si>
  <si>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</si>
  <si>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</si>
  <si>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</si>
  <si>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</si>
  <si>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</si>
  <si>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</si>
  <si>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</si>
  <si>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</si>
  <si>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</si>
  <si>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</si>
  <si>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</si>
  <si>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</si>
  <si>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</si>
  <si>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</si>
  <si>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</si>
  <si>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</si>
  <si>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</si>
  <si>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</si>
  <si>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</si>
  <si>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</si>
  <si>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</si>
  <si>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</si>
  <si>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</si>
  <si>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</si>
  <si>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</si>
  <si>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</si>
  <si>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</si>
  <si>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</si>
  <si>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</si>
  <si>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</si>
  <si>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</si>
  <si>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</si>
  <si>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</si>
  <si>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</si>
  <si>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</si>
  <si>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</si>
  <si>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</si>
  <si>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</si>
  <si>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</si>
  <si>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</si>
  <si>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</si>
  <si>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</si>
  <si>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</si>
  <si>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</si>
  <si>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</si>
  <si>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</si>
  <si>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</si>
  <si>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</si>
  <si>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</si>
  <si>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</si>
  <si>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</si>
  <si>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</si>
  <si>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</si>
  <si>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</si>
  <si>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</si>
  <si>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</si>
  <si>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</si>
  <si>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</si>
  <si>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</si>
  <si>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</si>
  <si>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</si>
  <si>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</si>
  <si>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</si>
  <si>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</si>
  <si>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</si>
  <si>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</si>
  <si>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</si>
  <si>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</si>
  <si>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</si>
  <si>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</si>
  <si>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</si>
  <si>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</si>
  <si>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</si>
  <si>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</si>
  <si>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</si>
  <si>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</si>
  <si>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</si>
  <si>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</si>
  <si>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</si>
  <si>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</si>
  <si>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</si>
  <si>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</si>
  <si>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</si>
  <si>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</si>
  <si>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</si>
  <si>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</si>
  <si>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</si>
  <si>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</si>
  <si>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</si>
  <si>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</si>
  <si>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</si>
  <si>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</si>
  <si>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</si>
  <si>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</si>
  <si>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</si>
  <si>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</si>
  <si>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</si>
  <si>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</si>
  <si>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</si>
  <si>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</si>
  <si>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</si>
  <si>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</si>
  <si>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</si>
  <si>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</si>
  <si>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</si>
  <si>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</si>
  <si>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</si>
  <si>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</si>
  <si>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</si>
  <si>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</si>
  <si>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</si>
  <si>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</si>
  <si>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</si>
  <si>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</si>
  <si>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</si>
  <si>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</si>
  <si>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</si>
  <si>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</si>
  <si>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</si>
  <si>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</si>
  <si>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</si>
  <si>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</si>
  <si>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</si>
  <si>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</si>
  <si>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</si>
  <si>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</si>
  <si>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</si>
  <si>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</si>
  <si>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</si>
  <si>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</si>
  <si>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</si>
  <si>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</si>
  <si>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</si>
  <si>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</si>
  <si>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</si>
  <si>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</si>
  <si>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</si>
  <si>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</si>
  <si>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</si>
  <si>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</si>
  <si>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</si>
  <si>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</si>
  <si>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</si>
  <si>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</si>
  <si>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</si>
  <si>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</si>
  <si>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</si>
  <si>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</si>
  <si>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</si>
  <si>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</si>
  <si>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</si>
  <si>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</si>
  <si>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</si>
  <si>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</si>
  <si>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</si>
  <si>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</si>
  <si>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</si>
  <si>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</si>
  <si>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</si>
  <si>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</si>
  <si>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</si>
  <si>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</si>
  <si>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</si>
  <si>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</si>
  <si>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</si>
  <si>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</si>
  <si>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</si>
  <si>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</si>
  <si>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</si>
  <si>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</si>
  <si>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</si>
  <si>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</si>
  <si>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</si>
  <si>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</si>
  <si>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</si>
  <si>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</si>
  <si>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</si>
  <si>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</si>
  <si>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</si>
  <si>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</si>
  <si>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</si>
  <si>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</si>
  <si>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</si>
  <si>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</si>
  <si>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</si>
  <si>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</si>
  <si>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</si>
  <si>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</si>
  <si>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</si>
  <si>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</si>
  <si>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</si>
  <si>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</si>
  <si>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</si>
  <si>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</si>
  <si>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</si>
  <si>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</si>
  <si>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</si>
  <si>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</si>
  <si>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</si>
  <si>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</si>
  <si>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</si>
  <si>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</si>
  <si>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</si>
  <si>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</si>
  <si>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</si>
  <si>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</si>
  <si>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</si>
  <si>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</si>
  <si>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</si>
  <si>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</si>
  <si>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</si>
  <si>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</si>
  <si>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</si>
  <si>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</si>
  <si>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</si>
  <si>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</si>
  <si>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</si>
  <si>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</si>
  <si>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</si>
  <si>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</si>
  <si>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</si>
  <si>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</si>
  <si>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</si>
  <si>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</si>
  <si>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</si>
  <si>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</si>
  <si>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</si>
  <si>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</si>
  <si>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</si>
  <si>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</si>
  <si>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</si>
  <si>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</si>
  <si>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</si>
  <si>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</si>
  <si>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</si>
  <si>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</si>
  <si>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</si>
  <si>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</si>
  <si>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</si>
  <si>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</si>
  <si>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</si>
  <si>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</si>
  <si>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</si>
  <si>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</si>
  <si>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</si>
  <si>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</si>
  <si>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</si>
  <si>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</si>
  <si>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</si>
  <si>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</si>
  <si>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</si>
  <si>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</si>
  <si>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</si>
  <si>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</si>
  <si>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</si>
  <si>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</si>
  <si>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</si>
  <si>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</si>
  <si>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</si>
  <si>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</si>
  <si>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</si>
  <si>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</si>
  <si>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</si>
  <si>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</si>
  <si>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</si>
  <si>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</si>
  <si>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</si>
  <si>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</si>
  <si>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</si>
  <si>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</si>
  <si>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</si>
  <si>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</si>
  <si>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</si>
  <si>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</si>
  <si>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</si>
  <si>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</si>
  <si>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</si>
  <si>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</si>
  <si>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</si>
  <si>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</si>
  <si>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</si>
  <si>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</si>
  <si>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</si>
  <si>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</si>
  <si>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</si>
  <si>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</si>
  <si>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</si>
  <si>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</si>
  <si>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</si>
  <si>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</si>
  <si>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</si>
  <si>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</si>
  <si>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</si>
  <si>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</si>
  <si>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</si>
  <si>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</si>
  <si>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</si>
  <si>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</si>
  <si>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</si>
  <si>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</si>
  <si>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</si>
  <si>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</si>
  <si>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</si>
  <si>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</si>
  <si>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</si>
  <si>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</si>
  <si>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</si>
  <si>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</si>
  <si>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</si>
  <si>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</si>
  <si>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</si>
  <si>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</si>
  <si>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</si>
  <si>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</si>
  <si>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</si>
  <si>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</si>
  <si>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</si>
  <si>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</si>
  <si>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</si>
  <si>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</si>
  <si>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</si>
  <si>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</si>
  <si>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</si>
  <si>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</si>
  <si>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</si>
  <si>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</si>
  <si>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</si>
  <si>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</si>
  <si>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</si>
  <si>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</si>
  <si>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</si>
  <si>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</si>
  <si>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</si>
  <si>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</si>
  <si>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</si>
  <si>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</si>
  <si>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</si>
  <si>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</si>
  <si>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</si>
  <si>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</si>
  <si>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</si>
  <si>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</si>
  <si>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</si>
  <si>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</si>
  <si>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</si>
  <si>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</si>
  <si>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</si>
  <si>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</si>
  <si>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</si>
  <si>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</si>
  <si>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</si>
  <si>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</si>
  <si>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</si>
  <si>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</si>
  <si>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</si>
  <si>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</si>
  <si>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</si>
  <si>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</si>
  <si>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</si>
  <si>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</si>
  <si>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</si>
  <si>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</si>
  <si>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</si>
  <si>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</si>
  <si>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</si>
  <si>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</si>
  <si>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</si>
  <si>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</si>
  <si>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</si>
  <si>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</si>
  <si>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</si>
  <si>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</si>
  <si>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</si>
  <si>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</si>
  <si>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</si>
  <si>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</si>
  <si>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</si>
  <si>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</si>
  <si>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</si>
  <si>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</si>
  <si>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</si>
  <si>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</si>
  <si>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</si>
  <si>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</si>
  <si>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</si>
  <si>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</si>
  <si>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</si>
  <si>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</si>
  <si>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</si>
  <si>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</si>
  <si>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</si>
  <si>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</si>
  <si>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</si>
  <si>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</si>
  <si>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</si>
  <si>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</si>
  <si>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</si>
  <si>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</si>
  <si>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</si>
  <si>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</si>
  <si>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</si>
  <si>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</si>
  <si>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</si>
  <si>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</si>
  <si>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</si>
  <si>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</si>
  <si>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</si>
  <si>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</si>
  <si>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</si>
  <si>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</si>
  <si>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</si>
  <si>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</si>
  <si>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</si>
  <si>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</si>
  <si>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</si>
  <si>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</si>
  <si>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</si>
  <si>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</si>
  <si>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</si>
  <si>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</si>
  <si>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</si>
  <si>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</si>
  <si>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</si>
  <si>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</si>
  <si>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</si>
  <si>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</si>
  <si>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</si>
  <si>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</si>
  <si>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</si>
  <si>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</si>
  <si>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</si>
  <si>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</si>
  <si>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</si>
  <si>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</si>
  <si>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</si>
  <si>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</si>
  <si>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</si>
  <si>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</si>
  <si>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</si>
  <si>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</si>
  <si>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</si>
  <si>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</si>
  <si>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</si>
  <si>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</si>
  <si>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</si>
  <si>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</si>
  <si>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</si>
  <si>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</si>
  <si>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</si>
  <si>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</si>
  <si>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</si>
  <si>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</si>
  <si>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</si>
  <si>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</si>
  <si>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</si>
  <si>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</si>
  <si>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</si>
  <si>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</si>
  <si>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</si>
  <si>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</si>
  <si>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</si>
  <si>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</si>
  <si>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</si>
  <si>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</si>
  <si>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</si>
  <si>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</si>
  <si>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</si>
  <si>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</si>
  <si>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</si>
  <si>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</si>
  <si>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</si>
  <si>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</si>
  <si>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</si>
  <si>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</si>
  <si>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</si>
  <si>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</si>
  <si>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</si>
  <si>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</si>
  <si>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</si>
  <si>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</si>
  <si>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</si>
  <si>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</si>
  <si>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</si>
  <si>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</si>
  <si>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</si>
  <si>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</si>
  <si>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</si>
  <si>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</si>
  <si>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</si>
  <si>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</si>
  <si>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</si>
  <si>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</si>
  <si>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</si>
  <si>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</si>
  <si>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</si>
  <si>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</si>
  <si>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</si>
  <si>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</si>
  <si>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</si>
  <si>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</si>
  <si>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</si>
  <si>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</si>
  <si>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</si>
  <si>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</si>
  <si>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</si>
  <si>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</si>
  <si>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</si>
  <si>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</si>
  <si>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</si>
  <si>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</si>
  <si>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</si>
  <si>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</si>
  <si>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</si>
  <si>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</si>
  <si>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</si>
  <si>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</si>
  <si>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</si>
  <si>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</si>
  <si>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</si>
  <si>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</si>
  <si>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</si>
  <si>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</si>
  <si>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</si>
  <si>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</si>
  <si>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</si>
  <si>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</si>
  <si>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</si>
  <si>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</si>
  <si>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</si>
  <si>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</si>
  <si>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</si>
  <si>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</si>
  <si>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</si>
  <si>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</si>
  <si>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</si>
  <si>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</si>
  <si>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</si>
  <si>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</si>
  <si>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</si>
  <si>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</si>
  <si>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</si>
  <si>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</si>
  <si>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</si>
  <si>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</si>
  <si>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</si>
  <si>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</si>
  <si>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</si>
  <si>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</si>
  <si>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</si>
  <si>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</si>
  <si>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</si>
  <si>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</si>
  <si>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</si>
  <si>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</si>
  <si>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</si>
  <si>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</si>
  <si>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</si>
  <si>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</si>
  <si>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</si>
  <si>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</si>
  <si>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</si>
  <si>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</si>
  <si>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</si>
  <si>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</si>
  <si>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</si>
  <si>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</si>
  <si>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</si>
  <si>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</si>
  <si>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</si>
  <si>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</si>
  <si>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</si>
  <si>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</si>
  <si>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</si>
  <si>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</si>
  <si>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</si>
  <si>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</si>
  <si>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</si>
  <si>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</si>
  <si>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</si>
  <si>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</si>
  <si>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</si>
  <si>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</si>
  <si>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</si>
  <si>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</si>
  <si>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</si>
  <si>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</si>
  <si>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</si>
  <si>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</si>
  <si>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</si>
  <si>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</si>
  <si>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</si>
  <si>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</si>
  <si>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</si>
  <si>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</si>
  <si>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</si>
  <si>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</si>
  <si>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</si>
  <si>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</si>
  <si>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</si>
  <si>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</si>
  <si>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</si>
  <si>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</si>
  <si>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</si>
  <si>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</si>
  <si>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</si>
  <si>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</si>
  <si>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</si>
  <si>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</si>
  <si>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</si>
  <si>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</si>
  <si>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</si>
  <si>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</si>
  <si>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</si>
  <si>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</si>
  <si>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</si>
  <si>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</si>
  <si>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</si>
  <si>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</si>
  <si>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</si>
  <si>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</si>
  <si>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</si>
  <si>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</si>
  <si>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</si>
  <si>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</si>
  <si>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</si>
  <si>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</si>
  <si>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</si>
  <si>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</si>
  <si>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</si>
  <si>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</si>
  <si>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</si>
  <si>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</si>
  <si>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</si>
  <si>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</si>
  <si>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</si>
  <si>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</si>
  <si>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</si>
  <si>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</si>
  <si>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</si>
  <si>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</si>
  <si>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</si>
  <si>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</si>
  <si>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</si>
  <si>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</si>
  <si>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</si>
  <si>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</si>
  <si>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</si>
  <si>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</si>
  <si>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</si>
  <si>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</si>
  <si>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</si>
  <si>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</si>
  <si>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</si>
  <si>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</si>
  <si>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</si>
  <si>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</si>
  <si>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</si>
  <si>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</si>
  <si>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</si>
  <si>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</si>
  <si>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</si>
  <si>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</si>
  <si>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</si>
  <si>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</si>
  <si>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</si>
  <si>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</si>
  <si>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</si>
  <si>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</si>
  <si>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</si>
  <si>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</si>
  <si>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</si>
  <si>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</si>
  <si>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</si>
  <si>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</si>
  <si>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</si>
  <si>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</si>
  <si>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</si>
  <si>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</si>
  <si>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</si>
  <si>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</si>
  <si>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</si>
  <si>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</si>
  <si>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</si>
  <si>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</si>
  <si>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</si>
  <si>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</si>
  <si>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</si>
  <si>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</si>
  <si>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</si>
  <si>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</si>
  <si>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</si>
  <si>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</si>
  <si>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</si>
  <si>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</si>
  <si>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</si>
  <si>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</si>
  <si>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</si>
  <si>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</si>
  <si>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</si>
  <si>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</si>
  <si>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</si>
  <si>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</si>
  <si>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</si>
  <si>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</si>
  <si>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</si>
  <si>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</si>
  <si>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</si>
  <si>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</si>
  <si>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</si>
  <si>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</si>
  <si>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</si>
  <si>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</si>
  <si>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</si>
  <si>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</si>
  <si>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</si>
  <si>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</si>
  <si>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</si>
  <si>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</si>
  <si>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</si>
  <si>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</si>
  <si>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</si>
  <si>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</si>
  <si>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</si>
  <si>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</si>
  <si>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</si>
  <si>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</si>
  <si>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</si>
  <si>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</si>
  <si>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</si>
  <si>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</si>
  <si>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</si>
  <si>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</si>
  <si>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</si>
  <si>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</si>
  <si>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</si>
  <si>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</si>
  <si>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</si>
  <si>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</si>
  <si>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</si>
  <si>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</si>
  <si>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</si>
  <si>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</si>
  <si>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</si>
  <si>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</si>
  <si>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</si>
  <si>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</si>
  <si>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</si>
  <si>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</si>
  <si>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</si>
  <si>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</si>
  <si>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</si>
  <si>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</si>
  <si>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</si>
  <si>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</si>
  <si>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</si>
  <si>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</si>
  <si>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</si>
  <si>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</si>
  <si>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</si>
  <si>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</si>
  <si>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</si>
  <si>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</si>
  <si>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</si>
  <si>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</si>
  <si>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</si>
  <si>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</si>
  <si>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</si>
  <si>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</si>
  <si>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</si>
  <si>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</si>
  <si>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</si>
  <si>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</si>
  <si>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</si>
  <si>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</si>
  <si>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</si>
  <si>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</si>
  <si>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</si>
  <si>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</si>
  <si>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</si>
  <si>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</si>
  <si>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</si>
  <si>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</si>
  <si>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</si>
  <si>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</si>
  <si>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</si>
  <si>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</si>
  <si>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</si>
  <si>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</si>
  <si>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</si>
  <si>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</si>
  <si>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</si>
  <si>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</si>
  <si>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</si>
  <si>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</si>
  <si>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</si>
  <si>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</si>
  <si>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</si>
  <si>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</si>
  <si>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</si>
  <si>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</si>
  <si>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</si>
  <si>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</si>
  <si>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</si>
  <si>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</si>
  <si>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</si>
  <si>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</si>
  <si>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</si>
  <si>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</si>
  <si>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</si>
  <si>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</si>
  <si>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</si>
  <si>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</si>
  <si>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</si>
  <si>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</si>
  <si>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</si>
  <si>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</si>
  <si>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</si>
  <si>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</si>
  <si>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</si>
  <si>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</si>
  <si>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</si>
  <si>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</si>
  <si>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</si>
  <si>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</si>
  <si>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</si>
  <si>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</si>
  <si>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</si>
  <si>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</si>
  <si>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</si>
  <si>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</si>
  <si>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</si>
  <si>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</si>
  <si>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</si>
  <si>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</si>
  <si>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</si>
  <si>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</si>
  <si>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</si>
  <si>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</si>
  <si>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</si>
  <si>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</si>
  <si>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</si>
  <si>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</si>
  <si>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</si>
  <si>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</si>
  <si>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</si>
  <si>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</si>
  <si>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</si>
  <si>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</si>
  <si>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</si>
  <si>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</si>
  <si>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</si>
  <si>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</si>
  <si>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</si>
  <si>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</si>
  <si>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</si>
  <si>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</si>
  <si>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</si>
  <si>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</si>
  <si>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</si>
  <si>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</si>
  <si>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</si>
  <si>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</si>
  <si>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</si>
  <si>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</si>
  <si>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</si>
  <si>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</si>
  <si>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</si>
  <si>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</si>
  <si>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</si>
  <si>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</si>
  <si>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</si>
  <si>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</si>
  <si>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</si>
  <si>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</si>
  <si>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</si>
  <si>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</si>
  <si>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</si>
  <si>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</si>
  <si>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</si>
  <si>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</si>
  <si>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</si>
  <si>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</si>
  <si>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</si>
  <si>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</si>
  <si>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</si>
  <si>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</si>
  <si>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</si>
  <si>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</si>
  <si>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</si>
  <si>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</si>
  <si>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</si>
  <si>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</si>
  <si>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</si>
  <si>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</si>
  <si>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</si>
  <si>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</si>
  <si>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</si>
  <si>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</si>
  <si>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</si>
  <si>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</si>
  <si>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</si>
  <si>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</si>
  <si>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</si>
  <si>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</si>
  <si>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</si>
  <si>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</si>
  <si>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</si>
  <si>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</si>
  <si>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</si>
  <si>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</si>
  <si>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</si>
  <si>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</si>
  <si>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</si>
  <si>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</si>
  <si>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</si>
  <si>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</si>
  <si>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</si>
  <si>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</si>
  <si>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</si>
  <si>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</si>
  <si>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</si>
  <si>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</si>
  <si>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</si>
  <si>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</si>
  <si>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</si>
  <si>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</si>
  <si>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</si>
  <si>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</si>
  <si>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</si>
  <si>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</si>
  <si>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</si>
  <si>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</si>
  <si>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</si>
  <si>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</si>
  <si>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</si>
  <si>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</si>
  <si>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</si>
  <si>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</si>
  <si>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</si>
  <si>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</si>
  <si>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</si>
  <si>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</si>
  <si>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</si>
  <si>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</si>
  <si>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</si>
  <si>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</si>
  <si>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</si>
  <si>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</si>
  <si>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</si>
  <si>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</si>
  <si>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</si>
  <si>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</si>
  <si>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</si>
  <si>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</si>
  <si>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</si>
  <si>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</si>
  <si>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</si>
  <si>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</si>
  <si>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</si>
  <si>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</si>
  <si>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</si>
  <si>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</si>
  <si>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</si>
  <si>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</si>
  <si>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</si>
  <si>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</si>
  <si>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</si>
  <si>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</si>
  <si>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</si>
  <si>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</si>
  <si>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</si>
  <si>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</si>
  <si>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</si>
  <si>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</si>
  <si>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</si>
  <si>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</si>
  <si>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</si>
  <si>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</si>
  <si>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</si>
  <si>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</si>
  <si>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</si>
  <si>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</si>
  <si>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</si>
  <si>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</si>
  <si>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</si>
  <si>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</si>
  <si>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</si>
  <si>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</si>
  <si>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</si>
  <si>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</si>
  <si>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</si>
  <si>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</si>
  <si>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</si>
  <si>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</si>
  <si>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</si>
  <si>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</si>
  <si>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</si>
  <si>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</si>
  <si>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</si>
  <si>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</si>
  <si>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</si>
  <si>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</si>
  <si>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</si>
  <si>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</si>
  <si>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</si>
  <si>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</si>
  <si>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</si>
  <si>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</si>
  <si>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</si>
  <si>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</si>
  <si>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</si>
  <si>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</si>
  <si>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</si>
  <si>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</si>
  <si>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</si>
  <si>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</si>
  <si>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</si>
  <si>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</si>
  <si>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</si>
  <si>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</si>
  <si>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</si>
  <si>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</si>
  <si>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</si>
  <si>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</si>
  <si>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</si>
  <si>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</si>
  <si>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</si>
  <si>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</si>
  <si>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</si>
  <si>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</si>
  <si>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</si>
  <si>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</si>
  <si>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</si>
  <si>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</si>
  <si>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</si>
  <si>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</si>
  <si>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</si>
  <si>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</si>
  <si>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</si>
  <si>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</si>
  <si>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</si>
  <si>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</si>
  <si>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</si>
  <si>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</si>
  <si>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</si>
  <si>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</si>
  <si>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</si>
  <si>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</si>
  <si>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</si>
  <si>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</si>
  <si>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</si>
  <si>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</si>
  <si>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</si>
  <si>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</si>
  <si>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</si>
  <si>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</si>
  <si>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</si>
  <si>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</si>
  <si>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</si>
  <si>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</si>
  <si>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</si>
  <si>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</si>
  <si>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</si>
  <si>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</si>
  <si>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</si>
  <si>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</si>
  <si>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</si>
  <si>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</si>
  <si>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</si>
  <si>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</si>
  <si>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</si>
  <si>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</si>
  <si>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</si>
  <si>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</si>
  <si>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</si>
  <si>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</si>
  <si>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</si>
  <si>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</si>
  <si>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</si>
  <si>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</si>
  <si>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</si>
  <si>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</si>
  <si>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</si>
  <si>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</si>
  <si>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</si>
  <si>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</si>
  <si>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</si>
  <si>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</si>
  <si>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</si>
  <si>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</si>
  <si>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</si>
  <si>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</si>
  <si>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</si>
  <si>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</si>
  <si>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</si>
  <si>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</si>
  <si>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</si>
  <si>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</si>
  <si>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</si>
  <si>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</si>
  <si>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</si>
  <si>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</si>
  <si>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</si>
  <si>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</si>
  <si>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</si>
  <si>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</si>
  <si>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</si>
  <si>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</si>
  <si>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</si>
  <si>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</si>
  <si>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</si>
  <si>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</si>
  <si>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</si>
  <si>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</si>
  <si>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</si>
  <si>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</si>
  <si>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</si>
  <si>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</si>
  <si>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</si>
  <si>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</si>
  <si>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</si>
  <si>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</si>
  <si>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</si>
  <si>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</si>
  <si>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</si>
  <si>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</si>
  <si>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</si>
  <si>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</si>
  <si>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</si>
  <si>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</si>
  <si>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</si>
  <si>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</si>
  <si>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</si>
  <si>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</si>
  <si>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</si>
  <si>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</si>
  <si>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</si>
  <si>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</si>
  <si>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</si>
  <si>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</si>
  <si>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</si>
  <si>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</si>
  <si>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</si>
  <si>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</si>
  <si>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</si>
  <si>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</si>
  <si>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</si>
  <si>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</si>
  <si>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</si>
  <si>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</si>
  <si>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</si>
  <si>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</si>
  <si>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</si>
  <si>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</si>
  <si>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</si>
  <si>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</si>
  <si>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</si>
  <si>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</si>
  <si>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</si>
  <si>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</si>
  <si>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</si>
  <si>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</si>
  <si>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</si>
  <si>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</si>
  <si>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</si>
  <si>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</si>
  <si>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</si>
  <si>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</si>
  <si>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</si>
  <si>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</si>
  <si>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</si>
  <si>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</si>
  <si>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</si>
  <si>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</si>
  <si>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</si>
  <si>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</si>
  <si>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</si>
  <si>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</si>
  <si>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</si>
  <si>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</si>
  <si>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</si>
  <si>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</si>
  <si>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</si>
  <si>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</si>
  <si>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</si>
  <si>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</si>
  <si>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</si>
  <si>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</si>
  <si>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</si>
  <si>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</si>
  <si>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</si>
  <si>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</si>
  <si>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</si>
  <si>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</si>
  <si>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</si>
  <si>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</si>
  <si>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</si>
  <si>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</si>
  <si>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</si>
  <si>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</si>
  <si>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</si>
  <si>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</si>
  <si>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</si>
  <si>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</si>
  <si>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</si>
  <si>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</si>
  <si>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</si>
  <si>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</si>
  <si>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</si>
  <si>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</si>
  <si>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</si>
  <si>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</si>
  <si>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</si>
  <si>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</si>
  <si>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</si>
  <si>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</si>
  <si>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</si>
  <si>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</si>
  <si>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</si>
  <si>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</si>
  <si>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</si>
  <si>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</si>
  <si>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</si>
  <si>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</si>
  <si>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</si>
  <si>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</si>
  <si>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</si>
  <si>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</si>
  <si>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</si>
  <si>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</si>
  <si>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</si>
  <si>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</si>
  <si>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</si>
  <si>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</si>
  <si>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</si>
  <si>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</si>
  <si>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</si>
  <si>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</si>
  <si>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</si>
  <si>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</si>
  <si>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</si>
  <si>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</si>
  <si>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</si>
  <si>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</si>
  <si>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</si>
  <si>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</si>
  <si>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</si>
  <si>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</si>
  <si>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</si>
  <si>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</si>
  <si>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</si>
  <si>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</si>
  <si>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</si>
  <si>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</si>
  <si>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</si>
  <si>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</si>
  <si>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</si>
  <si>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</si>
  <si>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</si>
  <si>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</si>
  <si>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</si>
  <si>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</si>
  <si>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</si>
  <si>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</si>
  <si>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</si>
  <si>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</si>
  <si>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</si>
  <si>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</si>
  <si>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</si>
  <si>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</si>
  <si>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</si>
  <si>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</si>
  <si>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</si>
  <si>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</si>
  <si>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</si>
  <si>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</si>
  <si>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</si>
  <si>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</si>
  <si>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</si>
  <si>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</si>
  <si>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</si>
  <si>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</si>
  <si>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</si>
  <si>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</si>
  <si>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</si>
  <si>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</si>
  <si>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</si>
  <si>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</si>
  <si>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</si>
  <si>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</si>
  <si>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</si>
  <si>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</si>
  <si>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</si>
  <si>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</si>
  <si>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</si>
  <si>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</si>
  <si>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</si>
  <si>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</si>
  <si>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</si>
  <si>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</si>
  <si>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</si>
  <si>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</si>
  <si>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</si>
  <si>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</si>
  <si>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</si>
  <si>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</si>
  <si>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</si>
  <si>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</si>
  <si>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</si>
  <si>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</si>
  <si>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</si>
  <si>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</si>
  <si>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</si>
  <si>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</si>
  <si>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</si>
  <si>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</si>
  <si>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</si>
  <si>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</si>
  <si>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</si>
  <si>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</si>
  <si>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</si>
  <si>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</si>
  <si>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</si>
  <si>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</si>
  <si>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</si>
  <si>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</si>
  <si>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</si>
  <si>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</si>
  <si>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</si>
  <si>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</si>
  <si>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</si>
  <si>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</si>
  <si>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</si>
  <si>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</si>
  <si>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</si>
  <si>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</si>
  <si>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</si>
  <si>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</si>
  <si>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</si>
  <si>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</si>
  <si>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</si>
  <si>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</si>
  <si>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</si>
  <si>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</si>
  <si>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</si>
  <si>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</si>
  <si>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</si>
  <si>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</si>
  <si>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</si>
  <si>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</si>
  <si>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</si>
  <si>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</si>
  <si>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</si>
  <si>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</si>
  <si>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</si>
  <si>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</si>
  <si>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</si>
  <si>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</si>
  <si>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</si>
  <si>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</si>
  <si>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</si>
  <si>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</si>
  <si>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</si>
  <si>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</si>
  <si>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</si>
  <si>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</si>
  <si>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</si>
  <si>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</si>
  <si>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</si>
  <si>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</si>
  <si>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</si>
  <si>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</si>
  <si>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</si>
  <si>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</si>
  <si>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</si>
  <si>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</si>
  <si>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</si>
  <si>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</si>
  <si>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</si>
  <si>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</si>
  <si>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</si>
  <si>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</si>
  <si>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</si>
  <si>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</si>
  <si>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</si>
  <si>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</si>
  <si>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</si>
  <si>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</si>
  <si>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</si>
  <si>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</si>
  <si>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</si>
  <si>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</si>
  <si>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</si>
  <si>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</si>
  <si>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</si>
  <si>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</si>
  <si>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</si>
  <si>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</si>
  <si>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</si>
  <si>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</si>
  <si>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</si>
  <si>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</si>
  <si>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</si>
  <si>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</si>
  <si>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</si>
  <si>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</si>
  <si>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</si>
  <si>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</si>
  <si>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</si>
  <si>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</si>
  <si>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</si>
  <si>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</si>
  <si>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</si>
  <si>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</si>
  <si>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</si>
  <si>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</si>
  <si>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</si>
  <si>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</si>
  <si>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</si>
  <si>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</si>
  <si>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</si>
  <si>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</si>
  <si>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</si>
  <si>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</si>
  <si>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</si>
  <si>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</si>
  <si>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</si>
  <si>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</si>
  <si>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</si>
  <si>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</si>
  <si>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</si>
  <si>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</si>
  <si>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</si>
  <si>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</si>
  <si>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</si>
  <si>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</si>
  <si>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</si>
  <si>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</si>
  <si>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</si>
  <si>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</si>
  <si>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</si>
  <si>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</si>
  <si>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</si>
  <si>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</si>
  <si>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</si>
  <si>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</si>
  <si>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</si>
  <si>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</si>
  <si>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</si>
  <si>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</si>
  <si>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</si>
  <si>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</si>
  <si>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</si>
  <si>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</si>
  <si>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</si>
  <si>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</si>
  <si>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</si>
  <si>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</si>
  <si>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</si>
  <si>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</si>
  <si>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</si>
  <si>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</si>
  <si>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</si>
  <si>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</si>
  <si>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</si>
  <si>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</si>
  <si>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</si>
  <si>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</si>
  <si>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</si>
  <si>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</si>
  <si>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</si>
  <si>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</si>
  <si>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</si>
  <si>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</si>
  <si>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</si>
  <si>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</si>
  <si>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</si>
  <si>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</si>
  <si>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</si>
  <si>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</si>
  <si>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</si>
  <si>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</si>
  <si>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</si>
  <si>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</si>
  <si>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</si>
  <si>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</si>
  <si>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</si>
  <si>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</si>
  <si>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</si>
  <si>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</si>
  <si>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</si>
  <si>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</si>
  <si>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</si>
  <si>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</si>
  <si>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</si>
  <si>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</si>
  <si>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</si>
  <si>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</si>
  <si>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</si>
  <si>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</si>
  <si>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</si>
  <si>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</si>
  <si>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</si>
  <si>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</si>
  <si>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</si>
  <si>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</si>
  <si>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</si>
  <si>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</si>
  <si>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</si>
  <si>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</si>
  <si>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</si>
  <si>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</si>
  <si>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</si>
  <si>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</si>
  <si>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</si>
  <si>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</si>
  <si>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</si>
  <si>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</si>
  <si>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</si>
  <si>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</si>
  <si>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</si>
  <si>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</si>
  <si>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</si>
  <si>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</si>
  <si>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</si>
  <si>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</si>
  <si>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</si>
  <si>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</si>
  <si>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</si>
  <si>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</si>
  <si>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</si>
  <si>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</si>
  <si>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</si>
  <si>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</si>
  <si>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</si>
  <si>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</si>
  <si>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</si>
  <si>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</si>
  <si>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</si>
  <si>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</si>
  <si>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</si>
  <si>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</si>
  <si>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</si>
  <si>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</si>
  <si>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</si>
  <si>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</si>
  <si>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</si>
  <si>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</si>
  <si>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</si>
  <si>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</si>
  <si>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</si>
  <si>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</si>
  <si>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</si>
  <si>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</si>
  <si>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</si>
  <si>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</si>
  <si>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</si>
  <si>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</si>
  <si>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</si>
  <si>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</si>
  <si>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</si>
  <si>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</si>
  <si>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</si>
  <si>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</si>
  <si>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</si>
  <si>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</si>
  <si>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</si>
  <si>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</si>
  <si>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</si>
  <si>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</si>
  <si>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</si>
  <si>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</si>
  <si>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</si>
  <si>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</si>
  <si>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</si>
  <si>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</si>
  <si>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</si>
  <si>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</si>
  <si>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</si>
  <si>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</si>
  <si>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</si>
  <si>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</si>
  <si>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</si>
  <si>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</si>
  <si>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</si>
  <si>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</si>
  <si>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</si>
  <si>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</si>
  <si>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</si>
  <si>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</si>
  <si>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</si>
  <si>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</si>
  <si>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</si>
  <si>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</si>
  <si>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</si>
  <si>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</si>
  <si>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</si>
  <si>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</si>
  <si>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</si>
  <si>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</si>
  <si>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</si>
  <si>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</si>
  <si>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</si>
  <si>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</si>
  <si>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</si>
  <si>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</si>
  <si>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</si>
  <si>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</si>
  <si>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</si>
  <si>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</si>
  <si>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</si>
  <si>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</si>
  <si>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</si>
  <si>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</si>
  <si>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</si>
  <si>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</si>
  <si>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</si>
  <si>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</si>
  <si>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</si>
  <si>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</si>
  <si>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</si>
  <si>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</si>
  <si>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</si>
  <si>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</si>
  <si>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</si>
  <si>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</si>
  <si>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</si>
  <si>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</si>
  <si>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</si>
  <si>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</si>
  <si>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</si>
  <si>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</si>
  <si>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</si>
  <si>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</si>
  <si>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</si>
  <si>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</si>
  <si>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</si>
  <si>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</si>
  <si>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</si>
  <si>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</si>
  <si>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</si>
  <si>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</si>
  <si>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</si>
  <si>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</si>
  <si>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</si>
  <si>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</si>
  <si>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</si>
  <si>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</si>
  <si>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</si>
  <si>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</si>
  <si>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</si>
  <si>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</si>
  <si>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</si>
  <si>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</si>
  <si>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</si>
  <si>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</si>
  <si>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</si>
  <si>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</si>
  <si>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</si>
  <si>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</si>
  <si>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</si>
  <si>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</si>
  <si>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</si>
  <si>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</si>
  <si>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</si>
  <si>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</si>
  <si>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</si>
  <si>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</si>
  <si>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</si>
  <si>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</si>
  <si>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</si>
  <si>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</si>
  <si>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</si>
  <si>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</si>
  <si>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</si>
  <si>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</si>
  <si>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</si>
  <si>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</si>
  <si>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</si>
  <si>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</si>
  <si>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</si>
  <si>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</si>
  <si>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</si>
  <si>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</si>
  <si>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</si>
  <si>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</si>
  <si>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</si>
  <si>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</si>
  <si>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</si>
  <si>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</si>
  <si>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</si>
  <si>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</si>
  <si>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</si>
  <si>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</si>
  <si>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</si>
  <si>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</si>
  <si>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</si>
  <si>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</si>
  <si>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</si>
  <si>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</si>
  <si>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</si>
  <si>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</si>
  <si>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</si>
  <si>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</si>
  <si>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</si>
  <si>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</si>
  <si>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</si>
  <si>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</si>
  <si>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</si>
  <si>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</si>
  <si>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</si>
  <si>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</si>
  <si>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</si>
  <si>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</si>
  <si>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</si>
  <si>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</si>
  <si>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</si>
  <si>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</si>
  <si>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</si>
  <si>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</si>
  <si>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</si>
  <si>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</si>
  <si>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</si>
  <si>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</si>
  <si>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</si>
  <si>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</si>
  <si>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</si>
  <si>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</si>
  <si>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</si>
  <si>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</si>
  <si>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</si>
  <si>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</si>
  <si>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</si>
  <si>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</si>
  <si>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</si>
  <si>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</si>
  <si>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</si>
  <si>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</si>
  <si>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</si>
  <si>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</si>
  <si>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</si>
  <si>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</si>
  <si>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</si>
  <si>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</si>
  <si>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</si>
  <si>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</si>
  <si>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</si>
  <si>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</si>
  <si>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</si>
  <si>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</si>
  <si>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</si>
  <si>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</si>
  <si>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</si>
  <si>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</si>
  <si>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</si>
  <si>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</si>
  <si>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</si>
  <si>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</si>
  <si>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</si>
  <si>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</si>
  <si>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</si>
  <si>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</si>
  <si>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</si>
  <si>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</si>
  <si>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</si>
  <si>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</si>
  <si>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</si>
  <si>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</si>
  <si>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</si>
  <si>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</si>
  <si>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</si>
  <si>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</si>
  <si>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</si>
  <si>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</si>
  <si>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</si>
  <si>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</si>
  <si>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</si>
  <si>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</si>
  <si>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</si>
  <si>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</si>
  <si>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</si>
  <si>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</si>
  <si>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</si>
  <si>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</si>
  <si>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</si>
  <si>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</si>
  <si>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</si>
  <si>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</si>
  <si>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</si>
  <si>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</si>
  <si>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</si>
  <si>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</si>
  <si>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</si>
  <si>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</si>
  <si>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</si>
  <si>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</si>
  <si>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</si>
  <si>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</si>
  <si>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</si>
  <si>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</si>
  <si>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</si>
  <si>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</si>
  <si>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</si>
  <si>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</si>
  <si>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</si>
  <si>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</si>
  <si>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</si>
  <si>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</si>
  <si>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</si>
  <si>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</si>
  <si>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</si>
  <si>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</si>
  <si>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</si>
  <si>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</si>
  <si>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</si>
  <si>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</si>
  <si>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</si>
  <si>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</si>
  <si>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</si>
  <si>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</si>
  <si>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</si>
  <si>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</si>
  <si>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</si>
  <si>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</si>
  <si>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</si>
  <si>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</si>
  <si>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</si>
  <si>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</si>
  <si>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</si>
  <si>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</si>
  <si>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</si>
  <si>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</si>
  <si>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</si>
  <si>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</si>
  <si>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</si>
  <si>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</si>
  <si>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</si>
  <si>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</si>
  <si>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</si>
  <si>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</si>
  <si>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</si>
  <si>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</si>
  <si>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</si>
  <si>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</si>
  <si>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</si>
  <si>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</si>
  <si>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</si>
  <si>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</si>
  <si>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</si>
  <si>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</si>
  <si>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</si>
  <si>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</si>
  <si>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</si>
  <si>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</si>
  <si>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</si>
  <si>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</si>
  <si>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</si>
  <si>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</si>
  <si>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</si>
  <si>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</si>
  <si>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</si>
  <si>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</si>
  <si>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</si>
  <si>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</si>
  <si>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</si>
  <si>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</si>
  <si>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</si>
  <si>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</si>
  <si>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</si>
  <si>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</si>
  <si>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</si>
  <si>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</si>
  <si>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</si>
  <si>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</si>
  <si>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</si>
  <si>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</si>
  <si>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</si>
  <si>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</si>
  <si>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</si>
  <si>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</si>
  <si>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</si>
  <si>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</si>
  <si>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</si>
  <si>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</si>
  <si>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</si>
  <si>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</si>
  <si>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</si>
  <si>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</si>
  <si>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</si>
  <si>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</si>
  <si>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</si>
  <si>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</si>
  <si>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</si>
  <si>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</si>
  <si>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</si>
  <si>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</si>
  <si>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</si>
  <si>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</si>
  <si>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</si>
  <si>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</si>
  <si>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</si>
  <si>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</si>
  <si>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</si>
  <si>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</si>
  <si>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</si>
  <si>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</si>
  <si>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</si>
  <si>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</si>
  <si>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</si>
  <si>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</si>
  <si>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</si>
  <si>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</si>
  <si>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</si>
  <si>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</si>
  <si>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</si>
  <si>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</si>
  <si>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</si>
  <si>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</si>
  <si>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</si>
  <si>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</si>
  <si>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</si>
  <si>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</si>
  <si>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</si>
  <si>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</si>
  <si>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</si>
  <si>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</si>
  <si>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</si>
  <si>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</si>
  <si>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</si>
  <si>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</si>
  <si>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</si>
  <si>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</si>
  <si>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</si>
  <si>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</si>
  <si>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</si>
  <si>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</si>
  <si>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</si>
  <si>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</si>
  <si>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</si>
  <si>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</si>
  <si>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</si>
  <si>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</si>
  <si>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</si>
  <si>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</si>
  <si>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</si>
  <si>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</si>
  <si>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</si>
  <si>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</si>
  <si>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</si>
  <si>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</si>
  <si>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</si>
  <si>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</si>
  <si>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</si>
  <si>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</si>
  <si>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</si>
  <si>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</si>
  <si>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</si>
  <si>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</si>
  <si>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</si>
  <si>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</si>
  <si>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</si>
  <si>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</si>
  <si>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</si>
  <si>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</si>
  <si>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</si>
  <si>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</si>
  <si>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</si>
  <si>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</si>
  <si>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</si>
  <si>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</si>
  <si>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</si>
  <si>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</si>
  <si>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</si>
  <si>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</si>
  <si>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</si>
  <si>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</si>
  <si>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</si>
  <si>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</si>
  <si>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</si>
  <si>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</si>
  <si>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</si>
  <si>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</si>
  <si>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</si>
  <si>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</si>
  <si>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</si>
  <si>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</si>
  <si>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</si>
  <si>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</si>
  <si>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</si>
  <si>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</si>
  <si>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</si>
  <si>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</si>
  <si>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</si>
  <si>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</si>
  <si>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</si>
  <si>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</si>
  <si>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</si>
  <si>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</si>
  <si>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</si>
  <si>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</si>
  <si>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</si>
  <si>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</si>
  <si>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</si>
  <si>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</si>
  <si>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</si>
  <si>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</si>
  <si>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</si>
  <si>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</si>
  <si>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</si>
  <si>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</si>
  <si>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</si>
  <si>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</si>
  <si>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</si>
  <si>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</si>
  <si>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</si>
  <si>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</si>
  <si>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</si>
  <si>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</si>
  <si>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</si>
  <si>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</si>
  <si>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</si>
  <si>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</si>
  <si>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</si>
  <si>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</si>
  <si>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</si>
  <si>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</si>
  <si>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</si>
  <si>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</si>
  <si>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</si>
  <si>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</si>
  <si>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</si>
  <si>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</si>
  <si>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</si>
  <si>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</si>
  <si>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</si>
  <si>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</si>
  <si>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</si>
  <si>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</si>
  <si>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</si>
  <si>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</si>
  <si>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</si>
  <si>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</si>
  <si>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</si>
  <si>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</si>
  <si>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</si>
  <si>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</si>
  <si>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</si>
  <si>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</si>
  <si>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</si>
  <si>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</si>
  <si>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</si>
  <si>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</si>
  <si>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</si>
  <si>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</si>
  <si>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</si>
  <si>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</si>
  <si>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</si>
  <si>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</si>
  <si>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</si>
  <si>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</si>
  <si>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</si>
  <si>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</si>
  <si>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</si>
  <si>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</si>
  <si>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</si>
  <si>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</si>
  <si>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</si>
  <si>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</si>
  <si>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</si>
  <si>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</si>
  <si>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</si>
  <si>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</si>
  <si>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</si>
  <si>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</si>
  <si>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</si>
  <si>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</si>
  <si>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</si>
  <si>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</si>
  <si>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</si>
  <si>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</si>
  <si>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</si>
  <si>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</si>
  <si>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</si>
  <si>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</si>
  <si>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</si>
  <si>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</si>
  <si>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</si>
  <si>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</si>
  <si>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</si>
  <si>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</si>
  <si>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</si>
  <si>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</si>
  <si>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</si>
  <si>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</si>
  <si>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</si>
  <si>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</si>
  <si>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</si>
  <si>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</si>
  <si>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</si>
  <si>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</si>
  <si>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</si>
  <si>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</si>
  <si>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</si>
  <si>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</si>
  <si>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</si>
  <si>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</si>
  <si>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</si>
  <si>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</si>
  <si>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</si>
  <si>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</si>
  <si>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</si>
  <si>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</si>
  <si>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</si>
  <si>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</si>
  <si>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</si>
  <si>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</si>
  <si>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</si>
  <si>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</si>
  <si>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</si>
  <si>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</si>
  <si>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</si>
  <si>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</si>
  <si>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</si>
  <si>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</si>
  <si>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</si>
  <si>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</si>
  <si>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</si>
  <si>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</si>
  <si>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</si>
  <si>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</si>
  <si>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</si>
  <si>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</si>
  <si>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</si>
  <si>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</si>
  <si>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</si>
  <si>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</si>
  <si>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</si>
  <si>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</si>
  <si>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</si>
  <si>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</si>
  <si>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</si>
  <si>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</si>
  <si>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</si>
  <si>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</si>
  <si>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</si>
  <si>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</si>
  <si>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</si>
  <si>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</si>
  <si>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</si>
  <si>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</si>
  <si>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</si>
  <si>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</si>
  <si>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</si>
  <si>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</si>
  <si>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</si>
  <si>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</si>
  <si>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</si>
  <si>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</si>
  <si>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</si>
  <si>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</si>
  <si>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</si>
  <si>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</si>
  <si>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</si>
  <si>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</si>
  <si>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</si>
  <si>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</si>
  <si>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</si>
  <si>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</si>
  <si>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</si>
  <si>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</si>
  <si>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</si>
  <si>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</si>
  <si>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</si>
  <si>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</si>
  <si>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</si>
  <si>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</si>
  <si>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</si>
  <si>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</si>
  <si>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</si>
  <si>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</si>
  <si>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</si>
  <si>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</si>
  <si>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</si>
  <si>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</si>
  <si>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</si>
  <si>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</si>
  <si>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</si>
  <si>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</si>
  <si>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</si>
  <si>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</si>
  <si>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</si>
  <si>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</si>
  <si>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</si>
  <si>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</si>
  <si>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</si>
  <si>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</si>
  <si>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</si>
  <si>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</si>
  <si>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</si>
  <si>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</si>
  <si>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</si>
  <si>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</si>
  <si>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</si>
  <si>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</si>
  <si>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</si>
  <si>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</si>
  <si>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</si>
  <si>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</si>
  <si>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</si>
  <si>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</si>
  <si>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</si>
  <si>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</si>
  <si>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</si>
  <si>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</si>
  <si>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</si>
  <si>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</si>
  <si>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</si>
  <si>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</si>
  <si>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</si>
  <si>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</si>
  <si>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</si>
  <si>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</si>
  <si>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</si>
  <si>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</si>
  <si>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</si>
  <si>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</si>
  <si>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</si>
  <si>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</si>
  <si>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</si>
  <si>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</si>
  <si>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</si>
  <si>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</si>
  <si>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</si>
  <si>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</si>
  <si>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</si>
  <si>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</si>
  <si>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</si>
  <si>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</si>
  <si>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</si>
  <si>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</si>
  <si>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</si>
  <si>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</si>
  <si>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</si>
  <si>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</si>
  <si>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</si>
  <si>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</si>
  <si>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</si>
  <si>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</si>
  <si>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</si>
  <si>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</si>
  <si>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</si>
  <si>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</si>
  <si>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</si>
  <si>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</si>
  <si>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</si>
  <si>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</si>
  <si>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</si>
  <si>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</si>
  <si>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</si>
  <si>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</si>
  <si>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</si>
  <si>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</si>
  <si>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</si>
  <si>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</si>
  <si>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</si>
  <si>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</si>
  <si>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</si>
  <si>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</si>
  <si>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</si>
  <si>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</si>
  <si>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</si>
  <si>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</si>
  <si>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</si>
  <si>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</si>
  <si>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</si>
  <si>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</si>
  <si>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</si>
  <si>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</si>
  <si>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</si>
  <si>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</si>
  <si>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</si>
  <si>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</si>
  <si>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</si>
  <si>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</si>
  <si>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</si>
  <si>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</si>
  <si>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</si>
  <si>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</si>
  <si>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</si>
  <si>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</si>
  <si>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</si>
  <si>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</si>
  <si>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</si>
  <si>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</si>
  <si>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</si>
  <si>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</si>
  <si>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</si>
  <si>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</si>
  <si>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</si>
  <si>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</si>
  <si>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</si>
  <si>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</si>
  <si>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</si>
  <si>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</si>
  <si>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</si>
  <si>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</si>
  <si>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</si>
  <si>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</si>
  <si>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</si>
  <si>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</si>
  <si>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</si>
  <si>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</si>
  <si>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</si>
  <si>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</si>
  <si>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</si>
  <si>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</si>
  <si>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</si>
  <si>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</si>
  <si>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</si>
  <si>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</si>
  <si>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</si>
  <si>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</si>
  <si>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</si>
  <si>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</si>
  <si>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</si>
  <si>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</si>
  <si>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</si>
  <si>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</si>
  <si>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</si>
  <si>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</si>
  <si>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</si>
  <si>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</si>
  <si>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</si>
  <si>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</si>
  <si>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</si>
  <si>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</si>
  <si>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</si>
  <si>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</si>
  <si>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</si>
  <si>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</si>
  <si>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</si>
  <si>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</si>
  <si>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</si>
  <si>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</si>
  <si>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</si>
  <si>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</si>
  <si>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</si>
  <si>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</si>
  <si>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</si>
  <si>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</si>
  <si>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</si>
  <si>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</si>
  <si>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</si>
  <si>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</si>
  <si>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</si>
  <si>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</si>
  <si>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</si>
  <si>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</si>
  <si>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</si>
  <si>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</si>
  <si>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</si>
  <si>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</si>
  <si>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</si>
  <si>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</si>
  <si>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</si>
  <si>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</si>
  <si>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</si>
  <si>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</si>
  <si>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</si>
  <si>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</si>
  <si>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</si>
  <si>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</si>
  <si>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</si>
  <si>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</si>
  <si>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</si>
  <si>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</si>
  <si>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</si>
  <si>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</si>
  <si>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</si>
  <si>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</si>
  <si>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</si>
  <si>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</si>
  <si>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</si>
  <si>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</si>
  <si>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</si>
  <si>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</si>
  <si>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</si>
  <si>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</si>
  <si>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</si>
  <si>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</si>
  <si>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</si>
  <si>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</si>
  <si>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</si>
  <si>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</si>
  <si>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</si>
  <si>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</si>
  <si>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</si>
  <si>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</si>
  <si>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</si>
  <si>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</si>
  <si>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</si>
  <si>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</si>
  <si>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</si>
  <si>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</si>
  <si>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</si>
  <si>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</si>
  <si>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</si>
  <si>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</si>
  <si>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</si>
  <si>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</si>
  <si>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</si>
  <si>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</si>
  <si>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</si>
  <si>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</si>
  <si>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</si>
  <si>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</si>
  <si>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</si>
  <si>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</si>
  <si>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</si>
  <si>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</si>
  <si>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</si>
  <si>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</si>
  <si>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</si>
  <si>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</si>
  <si>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</si>
  <si>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</si>
  <si>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</si>
  <si>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</si>
  <si>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</si>
  <si>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</si>
  <si>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</si>
  <si>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</si>
  <si>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</si>
  <si>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</si>
  <si>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</si>
  <si>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</si>
  <si>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</si>
  <si>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</si>
  <si>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</si>
  <si>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</si>
  <si>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</si>
  <si>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</si>
  <si>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</si>
  <si>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</si>
  <si>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</si>
  <si>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</si>
  <si>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</si>
  <si>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</si>
  <si>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</si>
  <si>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</si>
  <si>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</si>
  <si>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</si>
  <si>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</si>
  <si>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</si>
  <si>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</si>
  <si>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</si>
  <si>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</si>
  <si>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</si>
  <si>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</si>
  <si>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</si>
  <si>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</si>
  <si>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</si>
  <si>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</si>
  <si>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</si>
  <si>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</si>
  <si>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</si>
  <si>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</si>
  <si>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</si>
  <si>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</si>
  <si>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</si>
  <si>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</si>
  <si>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</si>
  <si>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</si>
  <si>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</si>
  <si>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</si>
  <si>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</si>
  <si>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</si>
  <si>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</si>
  <si>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</si>
  <si>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</si>
  <si>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</si>
  <si>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</si>
  <si>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</si>
  <si>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</si>
  <si>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</si>
  <si>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</si>
  <si>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</si>
  <si>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</si>
  <si>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</si>
  <si>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</si>
  <si>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</si>
  <si>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</si>
  <si>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</si>
  <si>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</si>
  <si>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</si>
  <si>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</si>
  <si>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</si>
  <si>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</si>
  <si>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</si>
  <si>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</si>
  <si>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</si>
  <si>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</si>
  <si>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</si>
  <si>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</si>
  <si>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</si>
  <si>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</si>
  <si>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</si>
  <si>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</si>
  <si>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</si>
  <si>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</si>
  <si>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</si>
  <si>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</si>
  <si>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</si>
  <si>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</si>
  <si>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</si>
  <si>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</si>
  <si>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</si>
  <si>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</si>
  <si>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</si>
  <si>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</si>
  <si>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</si>
  <si>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</si>
  <si>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</si>
  <si>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</si>
  <si>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</si>
  <si>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</si>
  <si>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</si>
  <si>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</si>
  <si>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</si>
  <si>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</si>
  <si>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</si>
  <si>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</si>
  <si>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</si>
  <si>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</si>
  <si>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</si>
  <si>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</si>
  <si>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</si>
  <si>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</si>
  <si>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</si>
  <si>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</si>
  <si>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</si>
  <si>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</si>
  <si>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</si>
  <si>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</si>
  <si>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</si>
  <si>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</si>
  <si>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</si>
  <si>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</si>
  <si>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</si>
  <si>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</si>
  <si>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</si>
  <si>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</si>
  <si>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</si>
  <si>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</si>
  <si>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</si>
  <si>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</si>
  <si>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</si>
  <si>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</si>
  <si>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</si>
  <si>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</si>
  <si>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</si>
  <si>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</si>
  <si>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</si>
  <si>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</si>
  <si>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</si>
  <si>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</si>
  <si>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</si>
  <si>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</si>
  <si>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</si>
  <si>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</si>
  <si>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</si>
  <si>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</si>
  <si>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</si>
  <si>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</si>
  <si>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</si>
  <si>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</si>
  <si>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</si>
  <si>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</si>
  <si>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</si>
  <si>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</si>
  <si>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</si>
  <si>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</si>
  <si>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</si>
  <si>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</si>
  <si>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</si>
  <si>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</si>
  <si>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</si>
  <si>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</si>
  <si>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</si>
  <si>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</si>
  <si>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</si>
  <si>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</si>
  <si>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</si>
  <si>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</si>
  <si>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</si>
  <si>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</si>
  <si>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</si>
  <si>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</si>
  <si>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</si>
  <si>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</si>
  <si>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</si>
  <si>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</si>
  <si>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</si>
  <si>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</si>
  <si>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</si>
  <si>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</si>
  <si>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</si>
  <si>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</si>
  <si>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</si>
  <si>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</si>
  <si>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</si>
  <si>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</si>
  <si>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</si>
  <si>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</si>
  <si>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</si>
  <si>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</si>
  <si>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</si>
  <si>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</si>
  <si>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</si>
  <si>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</si>
  <si>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</si>
  <si>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</si>
  <si>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</si>
  <si>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</si>
  <si>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</si>
  <si>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</si>
  <si>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</si>
  <si>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</si>
  <si>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</si>
  <si>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</si>
  <si>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</si>
  <si>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</si>
  <si>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</si>
  <si>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</si>
  <si>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</si>
  <si>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</si>
  <si>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</si>
  <si>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</si>
  <si>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</si>
  <si>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</si>
  <si>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</si>
  <si>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</si>
  <si>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</si>
  <si>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</si>
  <si>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</si>
  <si>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</si>
  <si>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</si>
  <si>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</si>
  <si>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</si>
  <si>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</si>
  <si>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</si>
  <si>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</si>
  <si>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</si>
  <si>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</si>
  <si>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</si>
  <si>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</si>
  <si>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</si>
  <si>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</si>
  <si>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</si>
  <si>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</si>
  <si>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</si>
  <si>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</si>
  <si>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</si>
  <si>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</si>
  <si>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</si>
  <si>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</si>
  <si>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</si>
  <si>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</si>
  <si>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</si>
  <si>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</si>
  <si>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</si>
  <si>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</si>
  <si>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</si>
  <si>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</si>
  <si>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</si>
  <si>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</si>
  <si>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</si>
  <si>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</si>
  <si>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</si>
  <si>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</si>
  <si>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</si>
  <si>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</si>
  <si>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</si>
  <si>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</si>
  <si>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</si>
  <si>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</si>
  <si>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</si>
  <si>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</si>
  <si>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</si>
  <si>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</si>
  <si>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</si>
  <si>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</si>
  <si>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</si>
  <si>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</si>
  <si>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</si>
  <si>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</si>
  <si>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</si>
  <si>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</si>
  <si>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</si>
  <si>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</si>
  <si>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</si>
  <si>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</si>
  <si>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</si>
  <si>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</si>
  <si>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</si>
  <si>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</si>
  <si>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</si>
  <si>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</si>
  <si>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</si>
  <si>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</si>
  <si>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</si>
  <si>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</si>
  <si>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</si>
  <si>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</si>
  <si>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</si>
  <si>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</si>
  <si>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</si>
  <si>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</si>
  <si>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</si>
  <si>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</si>
  <si>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</si>
  <si>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</si>
  <si>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</si>
  <si>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</si>
  <si>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</si>
  <si>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</si>
  <si>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</si>
  <si>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</si>
  <si>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</si>
  <si>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</si>
  <si>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</si>
  <si>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</si>
  <si>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</si>
  <si>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</si>
  <si>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</si>
  <si>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</si>
  <si>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</si>
  <si>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</si>
  <si>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</si>
  <si>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</si>
  <si>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</si>
  <si>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</si>
  <si>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</si>
  <si>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</si>
  <si>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</si>
  <si>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</si>
  <si>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</si>
  <si>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</si>
  <si>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</si>
  <si>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</si>
  <si>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</si>
  <si>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</si>
  <si>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</si>
  <si>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</si>
  <si>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</si>
  <si>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</si>
  <si>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</si>
  <si>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</si>
  <si>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</si>
  <si>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</si>
  <si>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</si>
  <si>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</si>
  <si>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</si>
  <si>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</si>
  <si>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</si>
  <si>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</si>
  <si>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</si>
  <si>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</si>
  <si>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</si>
  <si>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</si>
  <si>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</si>
  <si>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</si>
  <si>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</si>
  <si>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</si>
  <si>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</si>
  <si>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</si>
  <si>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</si>
  <si>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</si>
  <si>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</si>
  <si>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</si>
  <si>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</si>
  <si>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</si>
  <si>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</si>
  <si>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</si>
  <si>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</si>
  <si>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</si>
  <si>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</si>
  <si>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</si>
  <si>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</si>
  <si>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</si>
  <si>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</si>
  <si>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</si>
  <si>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</si>
  <si>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</si>
  <si>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</si>
  <si>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</si>
  <si>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</si>
  <si>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</si>
  <si>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</si>
  <si>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</si>
  <si>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</si>
  <si>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</si>
  <si>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</si>
  <si>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</si>
  <si>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</si>
  <si>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</si>
  <si>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</si>
  <si>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</si>
  <si>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</si>
  <si>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</si>
  <si>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</si>
  <si>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</si>
  <si>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</si>
  <si>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</si>
  <si>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</si>
  <si>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</si>
  <si>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</si>
  <si>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</si>
  <si>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</si>
  <si>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</si>
  <si>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</si>
  <si>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</si>
  <si>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</si>
  <si>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</si>
  <si>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</si>
  <si>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</si>
  <si>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</si>
  <si>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</si>
  <si>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</si>
  <si>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</si>
  <si>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</si>
  <si>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</si>
  <si>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</si>
  <si>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</si>
  <si>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</si>
  <si>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</si>
  <si>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</si>
  <si>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</si>
  <si>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</si>
  <si>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</si>
  <si>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</si>
  <si>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</si>
  <si>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</si>
  <si>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</si>
  <si>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</si>
  <si>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</si>
  <si>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</si>
  <si>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</si>
  <si>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</si>
  <si>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</si>
  <si>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</si>
  <si>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</si>
  <si>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</si>
  <si>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</si>
  <si>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</si>
  <si>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</si>
  <si>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</si>
  <si>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</si>
  <si>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</si>
  <si>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</si>
  <si>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</si>
  <si>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</si>
  <si>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</si>
  <si>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</si>
  <si>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</si>
  <si>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</si>
  <si>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</si>
  <si>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</si>
  <si>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</si>
  <si>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</si>
  <si>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</si>
  <si>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</si>
  <si>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</si>
  <si>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</si>
  <si>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</si>
  <si>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</si>
  <si>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</si>
  <si>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</si>
  <si>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</si>
  <si>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</si>
  <si>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</si>
  <si>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</si>
  <si>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</si>
  <si>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</si>
  <si>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</si>
  <si>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</si>
  <si>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</si>
  <si>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</si>
  <si>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</si>
  <si>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</si>
  <si>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</si>
  <si>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</si>
  <si>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</si>
  <si>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</si>
  <si>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</si>
  <si>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</si>
  <si>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</si>
  <si>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</si>
  <si>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</si>
  <si>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</si>
  <si>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</si>
  <si>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</si>
  <si>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</si>
  <si>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</si>
  <si>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</si>
  <si>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</si>
  <si>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</si>
  <si>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</si>
  <si>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</si>
  <si>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</si>
  <si>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</si>
  <si>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</si>
  <si>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</si>
  <si>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</si>
  <si>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</si>
  <si>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</si>
  <si>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</si>
  <si>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</si>
  <si>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</si>
  <si>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</si>
  <si>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</si>
  <si>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</si>
  <si>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</si>
  <si>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</si>
  <si>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</si>
  <si>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</si>
  <si>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</si>
  <si>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</si>
  <si>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</si>
  <si>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</si>
  <si>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</si>
  <si>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</si>
  <si>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</si>
  <si>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</si>
  <si>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</si>
  <si>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</si>
  <si>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</si>
  <si>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</si>
  <si>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</si>
  <si>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</si>
  <si>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</si>
  <si>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</si>
  <si>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</si>
  <si>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</si>
  <si>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</si>
  <si>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</si>
  <si>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</si>
  <si>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</si>
  <si>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</si>
  <si>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</si>
  <si>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</si>
  <si>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</si>
  <si>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</si>
  <si>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</si>
  <si>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</si>
  <si>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</si>
  <si>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</si>
  <si>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</si>
  <si>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</si>
  <si>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</si>
  <si>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</si>
  <si>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</si>
  <si>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</si>
  <si>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</si>
  <si>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</si>
  <si>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</si>
  <si>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</si>
  <si>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</si>
  <si>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</si>
  <si>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</si>
  <si>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</si>
  <si>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</si>
  <si>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</si>
  <si>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</si>
  <si>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</si>
  <si>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</si>
  <si>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</si>
  <si>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</si>
  <si>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</si>
  <si>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</si>
  <si>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</si>
  <si>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</si>
  <si>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</si>
  <si>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</si>
  <si>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</si>
  <si>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</si>
  <si>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</si>
  <si>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</si>
  <si>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</si>
  <si>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</si>
  <si>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</si>
  <si>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</si>
  <si>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</si>
  <si>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</si>
  <si>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</si>
  <si>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</si>
  <si>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</si>
  <si>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</si>
  <si>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</si>
  <si>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</si>
  <si>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</si>
  <si>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</si>
  <si>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</si>
  <si>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</si>
  <si>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</si>
  <si>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</si>
  <si>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</si>
  <si>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</si>
  <si>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</si>
  <si>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</si>
  <si>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</si>
  <si>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</si>
  <si>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</si>
  <si>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</si>
  <si>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</si>
  <si>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</si>
  <si>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</si>
  <si>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</si>
  <si>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</si>
  <si>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</si>
  <si>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</si>
  <si>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</si>
  <si>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</si>
  <si>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</si>
  <si>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</si>
  <si>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</si>
  <si>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</si>
  <si>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</si>
  <si>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</si>
  <si>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</si>
  <si>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</si>
  <si>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</si>
  <si>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</si>
  <si>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</si>
  <si>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</si>
  <si>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</si>
  <si>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</si>
  <si>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</si>
  <si>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</si>
  <si>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</si>
  <si>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</si>
  <si>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</si>
  <si>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</si>
  <si>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</si>
  <si>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</si>
  <si>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</si>
  <si>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</si>
  <si>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</si>
  <si>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</si>
  <si>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</si>
  <si>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</si>
  <si>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</si>
  <si>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</si>
  <si>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</si>
  <si>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</si>
  <si>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</si>
  <si>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</si>
  <si>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</si>
  <si>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</si>
  <si>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</si>
  <si>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</si>
  <si>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</si>
  <si>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</si>
  <si>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</si>
  <si>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</si>
  <si>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</si>
  <si>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</si>
  <si>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</si>
  <si>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</si>
  <si>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</si>
  <si>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</si>
  <si>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</si>
  <si>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</si>
  <si>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</si>
  <si>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</si>
  <si>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</si>
  <si>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</si>
  <si>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</si>
  <si>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</si>
  <si>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</si>
  <si>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</si>
  <si>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</si>
  <si>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</si>
  <si>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</si>
  <si>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</si>
  <si>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</si>
  <si>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</si>
  <si>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</si>
  <si>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</si>
  <si>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</si>
  <si>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</si>
  <si>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</si>
  <si>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</si>
  <si>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</si>
  <si>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</si>
  <si>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</si>
  <si>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</si>
  <si>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</si>
  <si>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</si>
  <si>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</si>
  <si>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</si>
  <si>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</si>
  <si>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</si>
  <si>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</si>
  <si>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</si>
  <si>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</si>
  <si>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</si>
  <si>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</si>
  <si>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</si>
  <si>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</si>
  <si>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</si>
  <si>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</si>
  <si>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</si>
  <si>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</si>
  <si>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</si>
  <si>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</si>
  <si>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</si>
  <si>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</si>
  <si>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</si>
  <si>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</si>
  <si>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</si>
  <si>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</si>
  <si>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</si>
  <si>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</si>
  <si>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</si>
  <si>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</si>
  <si>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</si>
  <si>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</si>
  <si>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</si>
  <si>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</si>
  <si>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</si>
  <si>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</si>
  <si>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</si>
  <si>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</si>
  <si>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</si>
  <si>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</si>
  <si>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</si>
  <si>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</si>
  <si>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</si>
  <si>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</si>
  <si>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</si>
  <si>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</si>
  <si>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</si>
  <si>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</si>
  <si>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</si>
  <si>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</si>
  <si>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</si>
  <si>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</si>
  <si>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</si>
  <si>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</si>
  <si>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</si>
  <si>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</si>
  <si>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</si>
  <si>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</si>
  <si>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</si>
  <si>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</si>
  <si>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</si>
  <si>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</si>
  <si>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</si>
  <si>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</si>
  <si>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</si>
  <si>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</si>
  <si>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</si>
  <si>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</si>
  <si>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</si>
  <si>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</si>
  <si>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</si>
  <si>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</si>
  <si>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</si>
  <si>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</si>
  <si>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</si>
  <si>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</si>
  <si>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</si>
  <si>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</si>
  <si>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</si>
  <si>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</si>
  <si>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</si>
  <si>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</si>
  <si>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</si>
  <si>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</si>
  <si>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</si>
  <si>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</si>
  <si>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</si>
  <si>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</si>
  <si>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</si>
  <si>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</si>
  <si>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</si>
  <si>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</si>
  <si>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</si>
  <si>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</si>
  <si>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</si>
  <si>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</si>
  <si>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</si>
  <si>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</si>
  <si>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</si>
  <si>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</si>
  <si>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</si>
  <si>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</si>
  <si>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</si>
  <si>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</si>
  <si>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</si>
  <si>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</si>
  <si>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</si>
  <si>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</si>
  <si>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</si>
  <si>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</si>
  <si>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</si>
  <si>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</si>
  <si>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</si>
  <si>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</si>
  <si>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</si>
  <si>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</si>
  <si>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</si>
  <si>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</si>
  <si>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</si>
  <si>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</si>
  <si>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</si>
  <si>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</si>
  <si>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</si>
  <si>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</si>
  <si>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</si>
  <si>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</si>
  <si>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</si>
  <si>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</si>
  <si>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</si>
  <si>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</si>
  <si>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</si>
  <si>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</si>
  <si>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</si>
  <si>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</si>
  <si>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</si>
  <si>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</si>
  <si>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</si>
  <si>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</si>
  <si>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</si>
  <si>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</si>
  <si>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</si>
  <si>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</si>
  <si>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</si>
  <si>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</si>
  <si>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</si>
  <si>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</si>
  <si>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</si>
  <si>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</si>
  <si>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</si>
  <si>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</si>
  <si>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</si>
  <si>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</si>
  <si>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</si>
  <si>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</si>
  <si>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</si>
  <si>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</si>
  <si>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</si>
  <si>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</si>
  <si>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</si>
  <si>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</si>
  <si>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</si>
  <si>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</si>
  <si>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</si>
  <si>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</si>
  <si>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</si>
  <si>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</si>
  <si>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</si>
  <si>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</si>
  <si>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</si>
  <si>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</si>
  <si>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</si>
  <si>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</si>
  <si>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</si>
  <si>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</si>
  <si>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</si>
  <si>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</si>
  <si>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</si>
  <si>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</si>
  <si>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</si>
  <si>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</si>
  <si>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</si>
  <si>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</si>
  <si>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</si>
  <si>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</si>
  <si>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</si>
  <si>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</si>
  <si>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</si>
  <si>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</si>
  <si>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</si>
  <si>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</si>
  <si>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</si>
  <si>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</si>
  <si>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</si>
  <si>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</si>
  <si>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</si>
  <si>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</si>
  <si>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</si>
  <si>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</si>
  <si>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</si>
  <si>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</si>
  <si>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</si>
  <si>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</si>
  <si>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</si>
  <si>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</si>
  <si>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</si>
  <si>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</si>
  <si>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</si>
  <si>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</si>
  <si>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</si>
  <si>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</si>
  <si>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</si>
  <si>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</si>
  <si>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</si>
  <si>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</si>
  <si>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</si>
  <si>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</si>
  <si>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</si>
  <si>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</si>
  <si>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</si>
  <si>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</si>
  <si>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</si>
  <si>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</si>
  <si>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</si>
  <si>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</si>
  <si>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</si>
  <si>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</si>
  <si>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</si>
  <si>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</si>
  <si>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</si>
  <si>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</si>
  <si>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</si>
  <si>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</si>
  <si>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</si>
  <si>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</si>
  <si>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</si>
  <si>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</si>
  <si>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</si>
  <si>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</si>
  <si>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</si>
  <si>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</si>
  <si>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</si>
  <si>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</si>
  <si>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</si>
  <si>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</si>
  <si>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</si>
  <si>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</si>
  <si>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</si>
  <si>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</si>
  <si>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</si>
  <si>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</si>
  <si>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</si>
  <si>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</si>
  <si>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</si>
  <si>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</si>
  <si>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</si>
  <si>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</si>
  <si>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</si>
  <si>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</si>
  <si>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</si>
  <si>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</si>
  <si>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</si>
  <si>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</si>
  <si>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</si>
  <si>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</si>
  <si>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</si>
  <si>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</si>
  <si>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</si>
  <si>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</si>
  <si>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</si>
  <si>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</si>
  <si>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</si>
  <si>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</si>
  <si>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</si>
  <si>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</si>
  <si>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</si>
  <si>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</si>
  <si>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</si>
  <si>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</si>
  <si>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</si>
  <si>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</si>
  <si>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</si>
  <si>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</si>
  <si>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</si>
  <si>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</si>
  <si>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</si>
  <si>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</si>
  <si>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</si>
  <si>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</si>
  <si>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</si>
  <si>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</si>
  <si>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</si>
  <si>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</si>
  <si>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</si>
  <si>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</si>
  <si>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</si>
  <si>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</si>
  <si>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</si>
  <si>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</si>
  <si>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</si>
  <si>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</si>
  <si>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</si>
  <si>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</si>
  <si>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</si>
  <si>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</si>
  <si>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</si>
  <si>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</si>
  <si>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</si>
  <si>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</si>
  <si>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</si>
  <si>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</si>
  <si>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</si>
  <si>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</si>
  <si>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</si>
  <si>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</si>
  <si>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</si>
  <si>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</si>
  <si>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</si>
  <si>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</si>
  <si>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</si>
  <si>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</si>
  <si>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</si>
  <si>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</si>
  <si>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</si>
  <si>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</si>
  <si>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</si>
  <si>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</si>
  <si>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</si>
  <si>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</si>
  <si>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</si>
  <si>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</si>
  <si>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</si>
  <si>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</si>
  <si>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</si>
  <si>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</si>
  <si>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</si>
  <si>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</si>
  <si>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</si>
  <si>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</si>
  <si>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</si>
  <si>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</si>
  <si>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</si>
  <si>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</si>
  <si>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</si>
  <si>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</si>
  <si>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</si>
  <si>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</si>
  <si>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</si>
  <si>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</si>
  <si>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</si>
  <si>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</si>
  <si>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</si>
  <si>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</si>
  <si>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</si>
  <si>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</si>
  <si>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</si>
  <si>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</si>
  <si>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</si>
  <si>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</si>
  <si>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</si>
  <si>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</si>
  <si>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</si>
  <si>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</si>
  <si>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</si>
  <si>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</si>
  <si>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</si>
  <si>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</si>
  <si>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</si>
  <si>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</si>
  <si>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</si>
  <si>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</si>
  <si>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</si>
  <si>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</si>
  <si>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</si>
  <si>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</si>
  <si>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</si>
  <si>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</si>
  <si>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</si>
  <si>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</si>
  <si>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</si>
  <si>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</si>
  <si>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</si>
  <si>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</si>
  <si>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</si>
  <si>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</si>
  <si>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</si>
  <si>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</si>
  <si>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</si>
  <si>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</si>
  <si>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</si>
  <si>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</si>
  <si>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</si>
  <si>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</si>
  <si>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</si>
  <si>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</si>
  <si>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</si>
  <si>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</si>
  <si>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</si>
  <si>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</si>
  <si>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</si>
  <si>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</si>
  <si>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</si>
  <si>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</si>
  <si>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</si>
  <si>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</si>
  <si>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</si>
  <si>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</si>
  <si>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</si>
  <si>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</si>
  <si>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</si>
  <si>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</si>
  <si>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</si>
  <si>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</si>
  <si>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</si>
  <si>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</si>
  <si>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</si>
  <si>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</si>
  <si>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</si>
  <si>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</si>
  <si>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</si>
  <si>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</si>
  <si>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</si>
  <si>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</si>
  <si>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</si>
  <si>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</si>
  <si>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</si>
  <si>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</si>
  <si>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</si>
  <si>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</si>
  <si>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</si>
  <si>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</si>
  <si>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</si>
  <si>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</si>
  <si>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</si>
  <si>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</si>
  <si>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</si>
  <si>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</si>
  <si>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</si>
  <si>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</si>
  <si>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</si>
  <si>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</si>
  <si>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</si>
  <si>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</si>
  <si>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</si>
  <si>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</si>
  <si>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</si>
  <si>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</si>
  <si>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</si>
  <si>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</si>
  <si>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</si>
  <si>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</si>
  <si>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</si>
  <si>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</si>
  <si>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</si>
  <si>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</si>
  <si>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</si>
  <si>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</si>
  <si>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</si>
  <si>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</si>
  <si>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</si>
  <si>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</si>
  <si>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</si>
  <si>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</si>
  <si>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</si>
  <si>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</si>
  <si>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</si>
  <si>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</si>
  <si>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</si>
  <si>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</si>
  <si>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</si>
  <si>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</si>
  <si>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</si>
  <si>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</si>
  <si>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</si>
  <si>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</si>
  <si>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</si>
  <si>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</si>
  <si>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</si>
  <si>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</si>
  <si>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</si>
  <si>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</si>
  <si>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</si>
  <si>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</si>
  <si>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</si>
  <si>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</si>
  <si>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</si>
  <si>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</si>
  <si>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</si>
  <si>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</si>
  <si>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</si>
  <si>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</si>
  <si>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</si>
  <si>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</si>
  <si>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</si>
  <si>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</si>
  <si>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</si>
  <si>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</si>
  <si>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</si>
  <si>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</si>
  <si>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</si>
  <si>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</si>
  <si>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</si>
  <si>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</si>
  <si>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</si>
  <si>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</si>
  <si>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</si>
  <si>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</si>
  <si>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</si>
  <si>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</si>
  <si>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</si>
  <si>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</si>
  <si>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</si>
  <si>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</si>
  <si>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</si>
  <si>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</si>
  <si>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</si>
  <si>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</si>
  <si>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</si>
  <si>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</si>
  <si>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</si>
  <si>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</si>
  <si>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</si>
  <si>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</si>
  <si>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</si>
  <si>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</si>
  <si>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</si>
  <si>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</si>
  <si>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</si>
  <si>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</si>
  <si>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</si>
  <si>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</si>
  <si>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</si>
  <si>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</si>
  <si>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</si>
  <si>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</si>
  <si>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</si>
  <si>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</si>
  <si>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</si>
  <si>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</si>
  <si>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</si>
  <si>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</si>
  <si>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</si>
  <si>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</si>
  <si>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</si>
  <si>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</si>
  <si>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</si>
  <si>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</si>
  <si>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</si>
  <si>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</si>
  <si>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</si>
  <si>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</si>
  <si>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</si>
  <si>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</si>
  <si>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</si>
  <si>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</si>
  <si>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</si>
  <si>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</si>
  <si>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</si>
  <si>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</si>
  <si>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</si>
  <si>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</si>
  <si>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</si>
  <si>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</si>
  <si>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</si>
  <si>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</si>
  <si>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</si>
  <si>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</si>
  <si>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</si>
  <si>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</si>
  <si>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</si>
  <si>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</si>
  <si>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</si>
  <si>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</si>
  <si>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</si>
  <si>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</si>
  <si>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</si>
  <si>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</si>
  <si>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</si>
  <si>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</si>
  <si>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</si>
  <si>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</si>
  <si>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</si>
  <si>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</si>
  <si>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</si>
  <si>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</si>
  <si>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</si>
  <si>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</si>
  <si>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</si>
  <si>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</si>
  <si>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</si>
  <si>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</si>
  <si>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</si>
  <si>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</si>
  <si>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</si>
  <si>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</si>
  <si>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</si>
  <si>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</si>
  <si>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</si>
  <si>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</si>
  <si>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</si>
  <si>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</si>
  <si>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</si>
  <si>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</si>
  <si>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</si>
  <si>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</si>
  <si>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</si>
  <si>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</si>
  <si>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</si>
  <si>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</si>
  <si>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</si>
  <si>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</si>
  <si>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</si>
  <si>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</si>
  <si>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</si>
  <si>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</si>
  <si>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</si>
  <si>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</si>
  <si>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</si>
  <si>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</si>
  <si>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</si>
  <si>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</si>
  <si>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</si>
  <si>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</si>
  <si>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</si>
  <si>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</si>
  <si>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</si>
  <si>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</si>
  <si>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</si>
  <si>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</si>
  <si>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</si>
  <si>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</si>
  <si>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</si>
  <si>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</si>
  <si>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</si>
  <si>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</si>
  <si>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</si>
  <si>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</si>
  <si>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</si>
  <si>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</si>
  <si>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</si>
  <si>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</si>
  <si>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</si>
  <si>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</si>
  <si>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</si>
  <si>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</si>
  <si>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</si>
  <si>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</si>
  <si>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</si>
  <si>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</si>
  <si>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</si>
  <si>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</si>
  <si>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</si>
  <si>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</si>
  <si>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</si>
  <si>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</si>
  <si>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</si>
  <si>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</si>
  <si>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</si>
  <si>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</si>
  <si>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</si>
  <si>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</si>
  <si>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</si>
  <si>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</si>
  <si>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</si>
  <si>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</si>
  <si>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</si>
  <si>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</si>
  <si>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</si>
  <si>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</si>
  <si>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</si>
  <si>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</si>
  <si>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</si>
  <si>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</si>
  <si>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</si>
  <si>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</si>
  <si>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</si>
  <si>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</si>
  <si>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</si>
  <si>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</si>
  <si>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</si>
  <si>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</si>
  <si>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</si>
  <si>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</si>
  <si>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</si>
  <si>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</si>
  <si>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</si>
  <si>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</si>
  <si>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</si>
  <si>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</si>
  <si>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</si>
  <si>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</si>
  <si>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</si>
  <si>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</si>
  <si>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</si>
  <si>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</si>
  <si>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</si>
  <si>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</si>
  <si>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</si>
  <si>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</si>
  <si>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</si>
  <si>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</si>
  <si>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</si>
  <si>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</si>
  <si>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</si>
  <si>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</si>
  <si>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</si>
  <si>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</si>
  <si>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</si>
  <si>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</si>
  <si>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</si>
  <si>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</si>
  <si>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</si>
  <si>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</si>
  <si>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</si>
  <si>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</si>
  <si>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</si>
  <si>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</si>
  <si>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</si>
  <si>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</si>
  <si>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</si>
  <si>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</si>
  <si>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</si>
  <si>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</si>
  <si>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</si>
  <si>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</si>
  <si>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</si>
  <si>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</si>
  <si>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</si>
  <si>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</si>
  <si>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</si>
  <si>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</si>
  <si>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</si>
  <si>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</si>
  <si>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</si>
  <si>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</si>
  <si>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</si>
  <si>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</si>
  <si>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</si>
  <si>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</si>
  <si>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</si>
  <si>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</si>
  <si>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</si>
  <si>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</si>
  <si>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</si>
  <si>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</si>
  <si>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</si>
  <si>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</si>
  <si>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</si>
  <si>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</si>
  <si>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</si>
  <si>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</si>
  <si>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</si>
  <si>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</si>
  <si>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</si>
  <si>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</si>
  <si>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</si>
  <si>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</si>
  <si>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</si>
  <si>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</si>
  <si>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</si>
  <si>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</si>
  <si>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</si>
  <si>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</si>
  <si>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</si>
  <si>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</si>
  <si>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</si>
  <si>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</si>
  <si>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</si>
  <si>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</si>
  <si>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</si>
  <si>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</si>
  <si>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</si>
  <si>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</si>
  <si>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</si>
  <si>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</si>
  <si>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</si>
  <si>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</si>
  <si>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</si>
  <si>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</si>
  <si>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</si>
  <si>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</si>
  <si>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</si>
  <si>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</si>
  <si>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</si>
  <si>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</si>
  <si>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</si>
  <si>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</si>
  <si>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</si>
  <si>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</si>
  <si>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</si>
  <si>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</si>
  <si>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</si>
  <si>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</si>
  <si>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</si>
  <si>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</si>
  <si>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</si>
  <si>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</si>
  <si>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</si>
  <si>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</si>
  <si>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</si>
  <si>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</si>
  <si>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</si>
  <si>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</si>
  <si>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</si>
  <si>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</si>
  <si>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</si>
  <si>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</si>
  <si>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</si>
  <si>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</si>
  <si>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</si>
  <si>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</si>
  <si>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</si>
  <si>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</si>
  <si>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</si>
  <si>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</si>
  <si>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</si>
  <si>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</si>
  <si>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</si>
  <si>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</si>
  <si>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</si>
  <si>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</si>
  <si>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</si>
  <si>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</si>
  <si>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</si>
  <si>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</si>
  <si>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</si>
  <si>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</si>
  <si>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</si>
  <si>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</si>
  <si>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</si>
  <si>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</si>
  <si>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</si>
  <si>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</si>
  <si>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</si>
  <si>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</si>
  <si>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</si>
  <si>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</si>
  <si>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</si>
  <si>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</si>
  <si>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</si>
  <si>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</si>
  <si>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</si>
  <si>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</si>
  <si>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</si>
  <si>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</si>
  <si>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</si>
  <si>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</si>
  <si>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</si>
  <si>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</si>
  <si>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</si>
  <si>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</si>
  <si>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</si>
  <si>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</si>
  <si>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</si>
  <si>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</si>
  <si>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</si>
  <si>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</si>
  <si>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</si>
  <si>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</si>
  <si>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</si>
  <si>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</si>
  <si>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</si>
  <si>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</si>
  <si>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</si>
  <si>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</si>
  <si>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</si>
  <si>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</si>
  <si>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</si>
  <si>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</si>
  <si>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</si>
  <si>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</si>
  <si>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</si>
  <si>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</si>
  <si>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</si>
  <si>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</si>
  <si>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</si>
  <si>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</si>
  <si>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</si>
  <si>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</si>
  <si>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</si>
  <si>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</si>
  <si>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</si>
  <si>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</si>
  <si>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</si>
  <si>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</si>
  <si>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</si>
  <si>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</si>
  <si>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</si>
  <si>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</si>
  <si>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</si>
  <si>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</si>
  <si>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</si>
  <si>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</si>
  <si>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</si>
  <si>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</si>
  <si>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</si>
  <si>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</si>
  <si>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</si>
  <si>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</si>
  <si>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</si>
  <si>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</si>
  <si>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</si>
  <si>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</si>
  <si>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</si>
  <si>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</si>
  <si>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</si>
  <si>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</si>
  <si>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</si>
  <si>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</si>
  <si>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</si>
  <si>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</si>
  <si>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</si>
  <si>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</si>
  <si>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</si>
  <si>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</si>
  <si>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</si>
  <si>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</si>
  <si>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</si>
  <si>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</si>
  <si>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</si>
  <si>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</si>
  <si>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</si>
  <si>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</si>
  <si>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</si>
  <si>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</si>
  <si>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</si>
  <si>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</si>
  <si>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</si>
  <si>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</si>
  <si>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</si>
  <si>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</si>
  <si>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</si>
  <si>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</si>
  <si>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</si>
  <si>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</si>
  <si>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</si>
  <si>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</si>
  <si>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</si>
  <si>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</si>
  <si>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</si>
  <si>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</si>
  <si>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</si>
  <si>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</si>
  <si>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</si>
  <si>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</si>
  <si>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</si>
  <si>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</si>
  <si>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</si>
  <si>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</si>
  <si>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</si>
  <si>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</si>
  <si>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</si>
  <si>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</si>
  <si>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</si>
  <si>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</si>
  <si>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</si>
  <si>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</si>
  <si>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</si>
  <si>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</si>
  <si>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</si>
  <si>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</si>
  <si>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</si>
  <si>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</si>
  <si>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</si>
  <si>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</si>
  <si>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</si>
  <si>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</si>
  <si>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</si>
  <si>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</si>
  <si>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</si>
  <si>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</si>
  <si>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</si>
  <si>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</si>
  <si>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</si>
  <si>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</si>
  <si>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</si>
  <si>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</si>
  <si>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</si>
  <si>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</si>
  <si>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</si>
  <si>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</si>
  <si>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</si>
  <si>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</si>
  <si>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</si>
  <si>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</si>
  <si>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</si>
  <si>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</si>
  <si>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</si>
  <si>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</si>
  <si>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</si>
  <si>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</si>
  <si>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</si>
  <si>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</si>
  <si>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</si>
  <si>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</si>
  <si>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</si>
  <si>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</si>
  <si>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</si>
  <si>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</si>
  <si>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</si>
  <si>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</si>
  <si>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</si>
  <si>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</si>
  <si>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</si>
  <si>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</si>
  <si>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</si>
  <si>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</si>
  <si>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</si>
  <si>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</si>
  <si>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</si>
  <si>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</si>
  <si>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</si>
  <si>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</si>
  <si>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</si>
  <si>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</si>
  <si>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</si>
  <si>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</si>
  <si>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</si>
  <si>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</si>
  <si>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</si>
  <si>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</si>
  <si>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</si>
  <si>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</si>
  <si>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</si>
  <si>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</si>
  <si>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</si>
  <si>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</si>
  <si>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</si>
  <si>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</si>
  <si>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</si>
  <si>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</si>
  <si>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</si>
  <si>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</si>
  <si>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</si>
  <si>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</si>
  <si>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</si>
  <si>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</si>
  <si>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</si>
  <si>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</si>
  <si>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</si>
  <si>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</si>
  <si>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</si>
  <si>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</si>
  <si>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</si>
  <si>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</si>
  <si>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</si>
  <si>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</si>
  <si>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</si>
  <si>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</si>
  <si>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</si>
  <si>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</si>
  <si>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</si>
  <si>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</si>
  <si>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</si>
  <si>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</si>
  <si>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</si>
  <si>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</si>
  <si>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</si>
  <si>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</si>
  <si>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</si>
  <si>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</si>
  <si>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</si>
  <si>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</si>
  <si>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</si>
  <si>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</si>
  <si>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</si>
  <si>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</si>
  <si>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</si>
  <si>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</si>
  <si>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</si>
  <si>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</si>
  <si>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</si>
  <si>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</si>
  <si>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</si>
  <si>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</si>
  <si>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</si>
  <si>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</si>
  <si>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</si>
  <si>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</si>
  <si>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</si>
  <si>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</si>
  <si>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</si>
  <si>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</si>
  <si>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</si>
  <si>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</si>
  <si>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</si>
  <si>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</si>
  <si>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</si>
  <si>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</si>
  <si>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</si>
  <si>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</si>
  <si>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</si>
  <si>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</si>
  <si>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</si>
  <si>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</si>
  <si>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</si>
  <si>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</si>
  <si>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</si>
  <si>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</si>
  <si>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</si>
  <si>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</si>
  <si>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</si>
  <si>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</si>
  <si>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</si>
  <si>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</si>
  <si>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</si>
  <si>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</si>
  <si>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</si>
  <si>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</si>
  <si>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</si>
  <si>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</si>
  <si>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</si>
  <si>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</si>
  <si>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</si>
  <si>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</si>
  <si>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</si>
  <si>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</si>
  <si>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</si>
  <si>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</si>
  <si>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</si>
  <si>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</si>
  <si>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</si>
  <si>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</si>
  <si>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</si>
  <si>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</si>
  <si>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</si>
  <si>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</si>
  <si>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</si>
  <si>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</si>
  <si>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</si>
  <si>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</si>
  <si>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</si>
  <si>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</si>
  <si>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</si>
  <si>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</si>
  <si>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</si>
  <si>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</si>
  <si>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</si>
  <si>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</si>
  <si>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</si>
  <si>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</si>
  <si>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</si>
  <si>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</si>
  <si>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</si>
  <si>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</si>
  <si>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</si>
  <si>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</si>
  <si>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</si>
  <si>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</si>
  <si>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</si>
  <si>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</si>
  <si>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</si>
  <si>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</si>
  <si>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</si>
  <si>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</si>
  <si>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</si>
  <si>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</si>
  <si>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</si>
  <si>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</si>
  <si>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</si>
  <si>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</si>
  <si>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</si>
  <si>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</si>
  <si>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</si>
  <si>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</si>
  <si>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</si>
  <si>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</si>
  <si>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</si>
  <si>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</si>
  <si>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</si>
  <si>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</si>
  <si>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</si>
  <si>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</si>
  <si>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</si>
  <si>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</si>
  <si>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</si>
  <si>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</si>
  <si>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</si>
  <si>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</si>
  <si>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</si>
  <si>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</si>
  <si>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</si>
  <si>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</si>
  <si>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</si>
  <si>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</si>
  <si>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</si>
  <si>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</si>
  <si>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</si>
  <si>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</si>
  <si>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</si>
  <si>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</si>
  <si>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</si>
  <si>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</si>
  <si>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</si>
  <si>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</si>
  <si>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</si>
  <si>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</si>
  <si>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</si>
  <si>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</si>
  <si>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</si>
  <si>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</si>
  <si>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</si>
  <si>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</si>
  <si>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</si>
  <si>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</si>
  <si>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</si>
  <si>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</si>
  <si>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</si>
  <si>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</si>
  <si>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</si>
  <si>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</si>
  <si>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</si>
  <si>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</si>
  <si>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</si>
  <si>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</si>
  <si>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</si>
  <si>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</si>
  <si>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</si>
  <si>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</si>
  <si>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</si>
  <si>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</si>
  <si>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</si>
  <si>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</si>
  <si>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</si>
  <si>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</si>
  <si>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</si>
  <si>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</si>
  <si>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</si>
  <si>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</si>
  <si>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</si>
  <si>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</si>
  <si>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</si>
  <si>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</si>
  <si>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</si>
  <si>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</si>
  <si>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</si>
  <si>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</si>
  <si>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</si>
  <si>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</si>
  <si>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</si>
  <si>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</si>
  <si>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</si>
  <si>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</si>
  <si>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</si>
  <si>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</si>
  <si>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</si>
  <si>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</si>
  <si>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</si>
  <si>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</si>
  <si>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</si>
  <si>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</si>
  <si>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</si>
  <si>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</si>
  <si>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</si>
  <si>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</si>
  <si>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</si>
  <si>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</si>
  <si>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</si>
  <si>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</si>
  <si>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</si>
  <si>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</si>
  <si>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</si>
  <si>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</si>
  <si>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</si>
  <si>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</si>
  <si>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</si>
  <si>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</si>
  <si>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</si>
  <si>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</si>
  <si>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</si>
  <si>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</si>
  <si>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</si>
  <si>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</si>
  <si>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</si>
  <si>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</si>
  <si>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</si>
  <si>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</si>
  <si>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</si>
  <si>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</si>
  <si>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</si>
  <si>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</si>
  <si>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</si>
  <si>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</si>
  <si>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</si>
  <si>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</si>
  <si>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</si>
  <si>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</si>
  <si>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</si>
  <si>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</si>
  <si>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</si>
  <si>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</si>
  <si>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</si>
  <si>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</si>
  <si>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</si>
  <si>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</si>
  <si>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</si>
  <si>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</si>
  <si>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</si>
  <si>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</si>
  <si>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</si>
  <si>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</si>
  <si>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</si>
  <si>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</si>
  <si>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</si>
  <si>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</si>
  <si>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</si>
  <si>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</si>
  <si>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</si>
  <si>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</si>
  <si>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</si>
  <si>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</si>
  <si>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</si>
  <si>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</si>
  <si>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</si>
  <si>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</si>
  <si>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</si>
  <si>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</si>
  <si>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</si>
  <si>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</si>
  <si>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</si>
  <si>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</si>
  <si>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</si>
  <si>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</si>
  <si>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</si>
  <si>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</si>
  <si>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</si>
  <si>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</si>
  <si>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</si>
  <si>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</si>
  <si>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</si>
  <si>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</si>
  <si>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</si>
  <si>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</si>
  <si>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</si>
  <si>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</si>
  <si>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</si>
  <si>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</si>
  <si>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</si>
  <si>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</si>
  <si>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</si>
  <si>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</si>
  <si>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</si>
  <si>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</si>
  <si>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</si>
  <si>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</si>
  <si>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</si>
  <si>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</si>
  <si>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</si>
  <si>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</si>
  <si>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</si>
  <si>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</si>
  <si>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</si>
  <si>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</si>
  <si>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</si>
  <si>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</si>
  <si>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</si>
  <si>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</si>
  <si>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</si>
  <si>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</si>
  <si>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</si>
  <si>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</si>
  <si>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</si>
  <si>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</si>
  <si>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</si>
  <si>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</si>
  <si>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</si>
  <si>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</si>
  <si>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</si>
  <si>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</si>
  <si>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</si>
  <si>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</si>
  <si>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</si>
  <si>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</si>
  <si>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</si>
  <si>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</si>
  <si>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</si>
  <si>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</si>
  <si>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</si>
  <si>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</si>
  <si>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</si>
  <si>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</si>
  <si>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</si>
  <si>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</si>
  <si>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</si>
  <si>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</si>
  <si>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</si>
  <si>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</si>
  <si>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</si>
  <si>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</si>
  <si>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</si>
  <si>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</si>
  <si>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</si>
  <si>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</si>
  <si>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</si>
  <si>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</si>
  <si>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</si>
  <si>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</si>
  <si>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</si>
  <si>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</si>
  <si>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</si>
  <si>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</si>
  <si>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</si>
  <si>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</si>
  <si>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</si>
  <si>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</si>
  <si>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</si>
  <si>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</si>
  <si>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</si>
  <si>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</si>
  <si>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</si>
  <si>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</si>
  <si>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</si>
  <si>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</si>
  <si>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</si>
  <si>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</si>
  <si>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</si>
  <si>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</si>
  <si>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</si>
  <si>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</si>
  <si>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</si>
  <si>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</si>
  <si>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</si>
  <si>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</si>
  <si>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</si>
  <si>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</si>
  <si>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</si>
  <si>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</si>
  <si>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</si>
  <si>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</si>
  <si>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</si>
  <si>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</si>
  <si>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</si>
  <si>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</si>
  <si>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</si>
  <si>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</si>
  <si>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</si>
  <si>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</si>
  <si>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</si>
  <si>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</si>
  <si>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</si>
  <si>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</si>
  <si>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</si>
  <si>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</si>
  <si>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</si>
  <si>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</si>
  <si>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</si>
  <si>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</si>
  <si>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</si>
  <si>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</si>
  <si>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</si>
  <si>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</si>
  <si>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</si>
  <si>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</si>
  <si>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</si>
  <si>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</si>
  <si>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</si>
  <si>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</si>
  <si>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</si>
  <si>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</si>
  <si>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</si>
  <si>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</si>
  <si>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</si>
  <si>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</si>
  <si>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</si>
  <si>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</si>
  <si>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</si>
  <si>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</si>
  <si>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</si>
  <si>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</si>
  <si>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</si>
  <si>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</si>
  <si>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</si>
  <si>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</si>
  <si>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</si>
  <si>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</si>
  <si>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</si>
  <si>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</si>
  <si>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</si>
  <si>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</si>
  <si>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</si>
  <si>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</si>
  <si>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</si>
  <si>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</si>
  <si>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</si>
  <si>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</si>
  <si>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</si>
  <si>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</si>
  <si>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</si>
  <si>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</si>
  <si>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</si>
  <si>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</si>
  <si>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</si>
  <si>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</si>
  <si>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</si>
  <si>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</si>
  <si>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</si>
  <si>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</si>
  <si>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</si>
  <si>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</si>
  <si>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</si>
  <si>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</si>
  <si>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</si>
  <si>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</si>
  <si>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</si>
  <si>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</si>
  <si>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</si>
  <si>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</si>
  <si>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</si>
  <si>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</si>
  <si>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</si>
  <si>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</si>
  <si>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</si>
  <si>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</si>
  <si>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</si>
  <si>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</si>
  <si>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</si>
  <si>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</si>
  <si>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</si>
  <si>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</si>
  <si>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</si>
  <si>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</si>
  <si>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</si>
  <si>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</si>
  <si>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</si>
  <si>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</si>
  <si>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</si>
  <si>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</si>
  <si>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</si>
  <si>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</si>
  <si>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</si>
  <si>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</si>
  <si>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</si>
  <si>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</si>
  <si>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</si>
  <si>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</si>
  <si>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</si>
  <si>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</si>
  <si>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</si>
  <si>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</si>
  <si>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</si>
  <si>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</si>
  <si>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</si>
  <si>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</si>
  <si>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</si>
  <si>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</si>
  <si>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</si>
  <si>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</si>
  <si>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</si>
  <si>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</si>
  <si>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</si>
  <si>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</si>
  <si>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</si>
  <si>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</si>
  <si>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</si>
  <si>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</si>
  <si>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</si>
  <si>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</si>
  <si>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</si>
  <si>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</si>
  <si>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</si>
  <si>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</si>
  <si>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</si>
  <si>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</si>
  <si>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</si>
  <si>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</si>
  <si>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</si>
  <si>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</si>
  <si>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</si>
  <si>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</si>
  <si>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</si>
  <si>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</si>
  <si>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</si>
  <si>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</si>
  <si>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</si>
  <si>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</si>
  <si>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</si>
  <si>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</si>
  <si>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</si>
  <si>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</si>
  <si>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</si>
  <si>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</si>
  <si>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</si>
  <si>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</si>
  <si>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</si>
  <si>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</si>
  <si>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</si>
  <si>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</si>
  <si>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</si>
  <si>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</si>
  <si>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</si>
  <si>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</si>
  <si>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</si>
  <si>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</si>
  <si>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</si>
  <si>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</si>
  <si>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</si>
  <si>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</si>
  <si>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</si>
  <si>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</si>
  <si>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</si>
  <si>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</si>
  <si>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</si>
  <si>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</si>
  <si>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</si>
  <si>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</si>
  <si>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</si>
  <si>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</si>
  <si>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</si>
  <si>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</si>
  <si>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</si>
  <si>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</si>
  <si>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</si>
  <si>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</si>
  <si>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</si>
  <si>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</si>
  <si>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</si>
  <si>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</si>
  <si>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</si>
  <si>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</si>
  <si>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</si>
  <si>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</si>
  <si>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</si>
  <si>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</si>
  <si>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</si>
  <si>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</si>
  <si>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</si>
  <si>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</si>
  <si>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</si>
  <si>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</si>
  <si>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</si>
  <si>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</si>
  <si>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</si>
  <si>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</si>
  <si>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</si>
  <si>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</si>
  <si>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</si>
  <si>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</si>
  <si>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</si>
  <si>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</si>
  <si>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</si>
  <si>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</si>
  <si>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</si>
  <si>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</si>
  <si>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</si>
  <si>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</si>
  <si>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</si>
  <si>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</si>
  <si>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</si>
  <si>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</si>
  <si>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</si>
  <si>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</si>
  <si>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</si>
  <si>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</si>
  <si>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</si>
  <si>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</si>
  <si>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</si>
  <si>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</si>
  <si>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</si>
  <si>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</si>
  <si>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</si>
  <si>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</si>
  <si>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</si>
  <si>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</si>
  <si>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</si>
  <si>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</si>
  <si>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</si>
  <si>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</si>
  <si>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</si>
  <si>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</si>
  <si>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</si>
  <si>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</si>
  <si>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</si>
  <si>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</si>
  <si>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</si>
  <si>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</si>
  <si>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</si>
  <si>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</si>
  <si>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</si>
  <si>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</si>
  <si>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</si>
  <si>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</si>
  <si>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</si>
  <si>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</si>
  <si>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</si>
  <si>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</si>
  <si>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</si>
  <si>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</si>
  <si>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</si>
  <si>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</si>
  <si>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</si>
  <si>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</si>
  <si>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</si>
  <si>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</si>
  <si>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</si>
  <si>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</si>
  <si>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</si>
  <si>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</si>
  <si>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</si>
  <si>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</si>
  <si>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</si>
  <si>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</si>
  <si>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</si>
  <si>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</si>
  <si>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</si>
  <si>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</si>
  <si>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</si>
  <si>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</si>
  <si>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</si>
  <si>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</si>
  <si>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</si>
  <si>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</si>
  <si>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</si>
  <si>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</si>
  <si>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</si>
  <si>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</si>
  <si>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</si>
  <si>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</si>
  <si>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</si>
  <si>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</si>
  <si>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</si>
  <si>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</si>
  <si>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</si>
  <si>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</si>
  <si>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</si>
  <si>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</si>
  <si>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</si>
  <si>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</si>
  <si>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</si>
  <si>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</si>
  <si>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</si>
  <si>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</si>
  <si>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</si>
  <si>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</si>
  <si>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</si>
  <si>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</si>
  <si>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</si>
  <si>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</si>
  <si>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</si>
  <si>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</si>
  <si>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</si>
  <si>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</si>
  <si>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</si>
  <si>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</si>
  <si>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</si>
  <si>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</si>
  <si>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</si>
  <si>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</si>
  <si>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</si>
  <si>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</si>
  <si>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</si>
  <si>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</si>
  <si>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</si>
  <si>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</si>
  <si>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</si>
  <si>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</si>
  <si>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</si>
  <si>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</si>
  <si>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</si>
  <si>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</si>
  <si>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</si>
  <si>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</si>
  <si>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</si>
  <si>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</si>
  <si>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</si>
  <si>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</si>
  <si>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</si>
  <si>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</si>
  <si>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</si>
  <si>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</si>
  <si>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</si>
  <si>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</si>
  <si>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</si>
  <si>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</si>
  <si>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</si>
  <si>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</si>
  <si>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</si>
  <si>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</si>
  <si>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</si>
  <si>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</si>
  <si>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</si>
  <si>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</si>
  <si>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</si>
  <si>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</si>
  <si>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</si>
  <si>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</si>
  <si>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</si>
  <si>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</si>
  <si>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</si>
  <si>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</si>
  <si>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</si>
  <si>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</si>
  <si>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</si>
  <si>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</si>
  <si>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</si>
  <si>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</si>
  <si>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</si>
  <si>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</si>
  <si>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</si>
  <si>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</si>
  <si>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</si>
  <si>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</si>
  <si>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</si>
  <si>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</si>
  <si>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</si>
  <si>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</si>
  <si>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</si>
  <si>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</si>
  <si>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</si>
  <si>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</si>
  <si>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</si>
  <si>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</si>
  <si>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</si>
  <si>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</si>
  <si>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</si>
  <si>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</si>
  <si>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</si>
  <si>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</si>
  <si>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</si>
  <si>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</si>
  <si>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</si>
  <si>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</si>
  <si>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</si>
  <si>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</si>
  <si>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</si>
  <si>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</si>
  <si>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</si>
  <si>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</si>
  <si>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</si>
  <si>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</si>
  <si>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</si>
  <si>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</si>
  <si>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</si>
  <si>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</si>
  <si>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</si>
  <si>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</si>
  <si>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</si>
  <si>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</si>
  <si>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</si>
  <si>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</si>
  <si>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</si>
  <si>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</si>
  <si>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</si>
  <si>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</si>
  <si>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</si>
  <si>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</si>
  <si>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</si>
  <si>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</si>
  <si>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</si>
  <si>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</si>
  <si>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</si>
  <si>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</si>
  <si>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</si>
  <si>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</si>
  <si>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</si>
  <si>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</si>
  <si>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</si>
  <si>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</si>
  <si>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</si>
  <si>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</si>
  <si>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</si>
  <si>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</si>
  <si>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</si>
  <si>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</si>
  <si>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</si>
  <si>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</si>
  <si>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</si>
  <si>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</si>
  <si>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</si>
  <si>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</si>
  <si>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</si>
  <si>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</si>
  <si>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</si>
  <si>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</si>
  <si>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</si>
  <si>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</si>
  <si>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</si>
  <si>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</si>
  <si>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</si>
  <si>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</si>
  <si>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</si>
  <si>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</si>
  <si>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</si>
  <si>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</si>
  <si>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</si>
  <si>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</si>
  <si>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</si>
  <si>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</si>
  <si>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</si>
  <si>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</si>
  <si>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</si>
  <si>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</si>
  <si>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</si>
  <si>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</si>
  <si>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</si>
  <si>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</si>
  <si>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</si>
  <si>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</si>
  <si>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</si>
  <si>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</si>
  <si>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</si>
  <si>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</si>
  <si>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</si>
  <si>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</si>
  <si>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</si>
  <si>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</si>
  <si>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</si>
  <si>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</si>
  <si>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</si>
  <si>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</si>
  <si>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</si>
  <si>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</si>
  <si>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</si>
  <si>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</si>
  <si>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</si>
  <si>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</si>
  <si>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</si>
  <si>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</si>
  <si>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</si>
  <si>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</si>
  <si>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</si>
  <si>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</si>
  <si>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</si>
  <si>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</si>
  <si>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</si>
  <si>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</si>
  <si>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</si>
  <si>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</si>
  <si>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</si>
  <si>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</si>
  <si>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</si>
  <si>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</si>
  <si>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</si>
  <si>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</si>
  <si>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</si>
  <si>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</si>
  <si>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</si>
  <si>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</si>
  <si>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</si>
  <si>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</si>
  <si>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</si>
  <si>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</si>
  <si>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</si>
  <si>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</si>
  <si>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</si>
  <si>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</si>
  <si>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</si>
  <si>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</si>
  <si>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</si>
  <si>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</si>
  <si>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</si>
  <si>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</si>
  <si>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</si>
  <si>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</si>
  <si>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</si>
  <si>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</si>
  <si>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</si>
  <si>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</si>
  <si>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</si>
  <si>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</si>
  <si>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</si>
  <si>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</si>
  <si>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</si>
  <si>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</si>
  <si>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</si>
  <si>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</si>
  <si>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</si>
  <si>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</si>
  <si>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</si>
  <si>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</si>
  <si>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</si>
  <si>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</si>
  <si>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</si>
  <si>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</si>
  <si>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</si>
  <si>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</si>
  <si>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</si>
  <si>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</si>
  <si>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</si>
  <si>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</si>
  <si>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</si>
  <si>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</si>
  <si>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</si>
  <si>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</si>
  <si>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</si>
  <si>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</si>
  <si>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</si>
  <si>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</si>
  <si>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</si>
  <si>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</si>
  <si>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</si>
  <si>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</si>
  <si>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</si>
  <si>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</si>
  <si>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</si>
  <si>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</si>
  <si>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</si>
  <si>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</si>
  <si>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</si>
  <si>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</si>
  <si>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</si>
  <si>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</si>
  <si>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</si>
  <si>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</si>
  <si>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</si>
  <si>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</si>
  <si>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</si>
  <si>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</si>
  <si>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</si>
  <si>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</si>
  <si>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</si>
  <si>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</si>
  <si>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</si>
  <si>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</si>
  <si>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</si>
  <si>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</si>
  <si>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</si>
  <si>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</si>
  <si>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</si>
  <si>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</si>
  <si>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</si>
  <si>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</si>
  <si>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</si>
  <si>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</si>
  <si>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</si>
  <si>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</si>
  <si>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</si>
  <si>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</si>
  <si>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</si>
  <si>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</si>
  <si>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</si>
  <si>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</si>
  <si>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</si>
  <si>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</si>
  <si>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</si>
  <si>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</si>
  <si>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</si>
  <si>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</si>
  <si>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</si>
  <si>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</si>
  <si>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</si>
  <si>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</si>
  <si>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</si>
  <si>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</si>
  <si>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</si>
  <si>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</si>
  <si>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</si>
  <si>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</si>
  <si>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</si>
  <si>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</si>
  <si>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</si>
  <si>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</si>
  <si>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</si>
  <si>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</si>
  <si>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</si>
  <si>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</si>
  <si>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</si>
  <si>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</si>
  <si>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</si>
  <si>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</si>
  <si>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</si>
  <si>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</si>
  <si>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</si>
  <si>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</si>
  <si>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</si>
  <si>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</si>
  <si>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</si>
  <si>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</si>
  <si>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</si>
  <si>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</si>
  <si>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</si>
  <si>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</si>
  <si>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</si>
  <si>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</si>
  <si>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</si>
  <si>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</si>
  <si>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</si>
  <si>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</si>
  <si>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</si>
  <si>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</si>
  <si>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</si>
  <si>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</si>
  <si>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</si>
  <si>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</si>
  <si>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</si>
  <si>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</si>
  <si>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</si>
  <si>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</si>
  <si>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</si>
  <si>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</si>
  <si>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</si>
  <si>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</si>
  <si>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</si>
  <si>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</si>
  <si>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</si>
  <si>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</si>
  <si>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</si>
  <si>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</si>
  <si>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</si>
  <si>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</si>
  <si>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</si>
  <si>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</si>
  <si>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</si>
  <si>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</si>
  <si>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</si>
  <si>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</si>
  <si>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</si>
  <si>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</si>
  <si>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</si>
  <si>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</si>
  <si>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</si>
  <si>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</si>
  <si>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</si>
  <si>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</si>
  <si>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</si>
  <si>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</si>
  <si>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</si>
  <si>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</si>
  <si>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</si>
  <si>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</si>
  <si>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</si>
  <si>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</si>
  <si>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</si>
  <si>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</si>
  <si>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</si>
  <si>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</si>
  <si>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</si>
  <si>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</si>
  <si>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</si>
  <si>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</si>
  <si>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</si>
  <si>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</si>
  <si>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</si>
  <si>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</si>
  <si>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</si>
  <si>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</si>
  <si>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</si>
  <si>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</si>
  <si>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</si>
  <si>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</si>
  <si>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</si>
  <si>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</si>
  <si>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</si>
  <si>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</si>
  <si>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</si>
  <si>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</si>
  <si>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</si>
  <si>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</si>
  <si>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</si>
  <si>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</si>
  <si>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</si>
  <si>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</si>
  <si>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</si>
  <si>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</si>
  <si>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</si>
  <si>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</si>
  <si>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</si>
  <si>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</si>
  <si>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</si>
  <si>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</si>
  <si>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</si>
  <si>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</si>
  <si>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</si>
  <si>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</si>
  <si>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</si>
  <si>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</si>
  <si>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</si>
  <si>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</si>
  <si>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</si>
  <si>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</si>
  <si>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</si>
  <si>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</si>
  <si>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</si>
  <si>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</si>
  <si>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</si>
  <si>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</si>
  <si>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</si>
  <si>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</si>
  <si>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</si>
  <si>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</si>
  <si>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</si>
  <si>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</si>
  <si>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</si>
  <si>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</si>
  <si>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</si>
  <si>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</si>
  <si>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</si>
  <si>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</si>
  <si>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</si>
  <si>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</si>
  <si>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</si>
  <si>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</si>
  <si>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</si>
  <si>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</si>
  <si>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</si>
  <si>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</si>
  <si>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</si>
  <si>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</si>
  <si>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</si>
  <si>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</si>
  <si>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</si>
  <si>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</si>
  <si>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</si>
  <si>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</si>
  <si>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</si>
  <si>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</si>
  <si>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</si>
  <si>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</si>
  <si>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</si>
  <si>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</si>
  <si>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</si>
  <si>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</si>
  <si>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</si>
  <si>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</si>
  <si>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</si>
  <si>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</si>
  <si>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</si>
  <si>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</si>
  <si>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</si>
  <si>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</si>
  <si>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</si>
  <si>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</si>
  <si>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</si>
  <si>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</si>
  <si>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</si>
  <si>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</si>
  <si>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</si>
  <si>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</si>
  <si>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</si>
  <si>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</si>
  <si>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</si>
  <si>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</si>
  <si>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</si>
  <si>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</si>
  <si>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</si>
  <si>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</si>
  <si>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</si>
  <si>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</si>
  <si>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</si>
  <si>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</si>
  <si>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</si>
  <si>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</si>
  <si>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</si>
  <si>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</si>
  <si>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</si>
  <si>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</si>
  <si>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</si>
  <si>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</si>
  <si>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</si>
  <si>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</si>
  <si>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</si>
  <si>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</si>
  <si>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</si>
  <si>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</si>
  <si>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</si>
  <si>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</si>
  <si>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</si>
  <si>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</si>
  <si>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</si>
  <si>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</si>
  <si>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</si>
  <si>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</si>
  <si>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</si>
  <si>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</si>
  <si>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</si>
  <si>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</si>
  <si>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</si>
  <si>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</si>
  <si>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</si>
  <si>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</si>
  <si>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</si>
  <si>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</si>
  <si>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</si>
  <si>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</si>
  <si>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</si>
  <si>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</si>
  <si>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</si>
  <si>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</si>
  <si>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</si>
  <si>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</si>
  <si>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</si>
  <si>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</si>
  <si>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</si>
  <si>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</si>
  <si>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</si>
  <si>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</si>
  <si>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</si>
  <si>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</si>
  <si>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</si>
  <si>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</si>
  <si>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</si>
  <si>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</si>
  <si>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</si>
  <si>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</si>
  <si>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</si>
  <si>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</si>
  <si>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</si>
  <si>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</si>
  <si>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</si>
  <si>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</si>
  <si>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</si>
  <si>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</si>
  <si>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</si>
  <si>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</si>
  <si>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</si>
  <si>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</si>
  <si>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</si>
  <si>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</si>
  <si>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</si>
  <si>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</si>
  <si>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</si>
  <si>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</si>
  <si>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</si>
  <si>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</si>
  <si>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</si>
  <si>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</si>
  <si>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</si>
  <si>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</si>
  <si>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</si>
  <si>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</si>
  <si>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</si>
  <si>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</si>
  <si>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</si>
  <si>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</si>
  <si>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</si>
  <si>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</si>
  <si>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</si>
  <si>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</si>
  <si>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</si>
  <si>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</si>
  <si>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</si>
  <si>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</si>
  <si>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</si>
  <si>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</si>
  <si>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</si>
  <si>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</si>
  <si>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</si>
  <si>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</si>
  <si>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</si>
  <si>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</si>
  <si>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</si>
  <si>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</si>
  <si>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</si>
  <si>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</si>
  <si>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</si>
  <si>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</si>
  <si>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</si>
  <si>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</si>
  <si>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</si>
  <si>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</si>
  <si>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</si>
  <si>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</si>
  <si>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</si>
  <si>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</si>
  <si>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</si>
  <si>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</si>
  <si>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</si>
  <si>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</si>
  <si>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</si>
  <si>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</si>
  <si>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</si>
  <si>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</si>
  <si>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</si>
  <si>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</si>
  <si>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</si>
  <si>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</si>
  <si>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</si>
  <si>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</si>
  <si>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</si>
  <si>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</si>
  <si>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</si>
  <si>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</si>
  <si>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</si>
  <si>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</si>
  <si>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</si>
  <si>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</si>
  <si>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</si>
  <si>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</si>
  <si>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</si>
  <si>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</si>
  <si>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</si>
  <si>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</si>
  <si>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</si>
  <si>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</si>
  <si>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</si>
  <si>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</si>
  <si>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</si>
  <si>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</si>
  <si>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</si>
  <si>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</si>
  <si>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</si>
  <si>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</si>
  <si>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</si>
  <si>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</si>
  <si>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</si>
  <si>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</si>
  <si>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</si>
  <si>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</si>
  <si>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</si>
  <si>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</si>
  <si>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</si>
  <si>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</si>
  <si>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</si>
  <si>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</si>
  <si>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</si>
  <si>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</si>
  <si>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</si>
  <si>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</si>
  <si>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</si>
  <si>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</si>
  <si>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</si>
  <si>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</si>
  <si>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</si>
  <si>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</si>
  <si>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</si>
  <si>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</si>
  <si>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</si>
  <si>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</si>
  <si>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</si>
  <si>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</si>
  <si>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</si>
  <si>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</si>
  <si>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</si>
  <si>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</si>
  <si>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</si>
  <si>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</si>
  <si>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</si>
  <si>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</si>
  <si>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</si>
  <si>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</si>
  <si>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</si>
  <si>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</si>
  <si>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</si>
  <si>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</si>
  <si>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</si>
  <si>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</si>
  <si>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</si>
  <si>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</si>
  <si>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</si>
  <si>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</si>
  <si>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</si>
  <si>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</si>
  <si>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</si>
  <si>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</si>
  <si>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</si>
  <si>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</si>
  <si>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</si>
  <si>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</si>
  <si>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</si>
  <si>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</si>
  <si>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</si>
  <si>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</si>
  <si>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</si>
  <si>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</si>
  <si>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</si>
  <si>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</si>
  <si>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</si>
  <si>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</si>
  <si>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</si>
  <si>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</si>
  <si>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</si>
  <si>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</si>
  <si>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</si>
  <si>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</si>
  <si>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</si>
  <si>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</si>
  <si>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</si>
  <si>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</si>
  <si>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</si>
  <si>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</si>
  <si>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</si>
  <si>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</si>
  <si>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</si>
  <si>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</si>
  <si>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</si>
  <si>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</si>
  <si>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</si>
  <si>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</si>
  <si>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</si>
  <si>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</si>
  <si>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</si>
  <si>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</si>
  <si>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</si>
  <si>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</si>
  <si>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</si>
  <si>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</si>
  <si>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</si>
  <si>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</si>
  <si>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</si>
  <si>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</si>
  <si>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</si>
  <si>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</si>
  <si>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</si>
  <si>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</si>
  <si>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</si>
  <si>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</si>
  <si>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</si>
  <si>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</si>
  <si>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</si>
  <si>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</si>
  <si>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</si>
  <si>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</si>
  <si>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</si>
  <si>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</si>
  <si>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</si>
  <si>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</si>
  <si>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</si>
  <si>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</si>
  <si>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</si>
  <si>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</si>
  <si>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</si>
  <si>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</si>
  <si>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</si>
  <si>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</si>
  <si>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</si>
  <si>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</si>
  <si>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</si>
  <si>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</si>
  <si>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</si>
  <si>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</si>
  <si>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</si>
  <si>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</si>
  <si>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</si>
  <si>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</si>
  <si>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</si>
  <si>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</si>
  <si>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</si>
  <si>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</si>
  <si>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</si>
  <si>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</si>
  <si>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</si>
  <si>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</si>
  <si>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</si>
  <si>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</si>
  <si>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</si>
  <si>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</si>
  <si>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</si>
  <si>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</si>
  <si>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</si>
  <si>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</si>
  <si>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</si>
  <si>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</si>
  <si>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</si>
  <si>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</si>
  <si>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</si>
  <si>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</si>
  <si>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</si>
  <si>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</si>
  <si>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</si>
  <si>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</si>
  <si>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</si>
  <si>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</si>
  <si>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</si>
  <si>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</si>
  <si>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</si>
  <si>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</si>
  <si>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</si>
  <si>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</si>
  <si>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</si>
  <si>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</si>
  <si>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</si>
  <si>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</si>
  <si>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</si>
  <si>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</si>
  <si>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</si>
  <si>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</si>
  <si>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</si>
  <si>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</si>
  <si>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</si>
  <si>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</si>
  <si>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</si>
  <si>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</si>
  <si>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</si>
  <si>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</si>
  <si>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</si>
  <si>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</si>
  <si>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</si>
  <si>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</si>
  <si>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</si>
  <si>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</si>
  <si>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</si>
  <si>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</si>
  <si>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</si>
  <si>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</si>
  <si>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</si>
  <si>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</si>
  <si>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</si>
  <si>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</si>
  <si>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</si>
  <si>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</si>
  <si>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</si>
  <si>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</si>
  <si>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</si>
  <si>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</si>
  <si>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</si>
  <si>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</si>
  <si>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</si>
  <si>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</si>
  <si>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</si>
  <si>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</si>
  <si>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</si>
  <si>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</si>
  <si>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</si>
  <si>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</si>
  <si>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</si>
  <si>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</si>
  <si>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</si>
  <si>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</si>
  <si>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</si>
  <si>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</si>
  <si>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</si>
  <si>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</si>
  <si>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</si>
  <si>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</si>
  <si>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</si>
  <si>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</si>
  <si>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</si>
  <si>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</si>
  <si>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</si>
  <si>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</si>
  <si>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</si>
  <si>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</si>
  <si>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</si>
  <si>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</si>
  <si>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</si>
  <si>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</si>
  <si>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</si>
  <si>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</si>
  <si>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</si>
  <si>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</si>
  <si>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</si>
  <si>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</si>
  <si>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</si>
  <si>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</si>
  <si>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</si>
  <si>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</si>
  <si>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</si>
  <si>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</si>
  <si>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</si>
  <si>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</si>
  <si>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</si>
  <si>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</si>
  <si>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</si>
  <si>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</si>
  <si>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</si>
  <si>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</si>
  <si>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</si>
  <si>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</si>
  <si>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</si>
  <si>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</si>
  <si>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</si>
  <si>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</si>
  <si>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</si>
  <si>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</si>
  <si>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</si>
  <si>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</si>
  <si>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</si>
  <si>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</si>
  <si>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</si>
  <si>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</si>
  <si>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</si>
  <si>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</si>
  <si>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</si>
  <si>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</si>
  <si>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</si>
  <si>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</si>
  <si>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</si>
  <si>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</si>
  <si>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</si>
  <si>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</si>
  <si>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</si>
  <si>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</si>
  <si>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</si>
  <si>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</si>
  <si>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</si>
  <si>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</si>
  <si>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</si>
  <si>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</si>
  <si>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</si>
  <si>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</si>
  <si>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</si>
  <si>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</si>
  <si>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</si>
  <si>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</si>
  <si>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</si>
  <si>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</si>
  <si>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</si>
  <si>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</si>
  <si>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</si>
  <si>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</si>
  <si>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</si>
  <si>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</si>
  <si>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</si>
  <si>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</si>
  <si>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</si>
  <si>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</si>
  <si>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</si>
  <si>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</si>
  <si>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</si>
  <si>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</si>
  <si>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</si>
  <si>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</si>
  <si>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</si>
  <si>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</si>
  <si>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</si>
  <si>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</si>
  <si>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</si>
  <si>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</si>
  <si>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</si>
  <si>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</si>
  <si>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</si>
  <si>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</si>
  <si>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</si>
  <si>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</si>
  <si>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</si>
  <si>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</si>
  <si>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</si>
  <si>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</si>
  <si>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</si>
  <si>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</si>
  <si>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</si>
  <si>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</si>
  <si>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</si>
  <si>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</si>
  <si>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</si>
  <si>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</si>
  <si>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</si>
  <si>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</si>
  <si>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</si>
  <si>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</si>
  <si>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</si>
  <si>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</si>
  <si>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</si>
  <si>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</si>
  <si>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</si>
  <si>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</si>
  <si>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</si>
  <si>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</si>
  <si>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</si>
  <si>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</si>
  <si>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</si>
  <si>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</si>
  <si>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</si>
  <si>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</si>
  <si>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</si>
  <si>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</si>
  <si>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</si>
  <si>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</si>
  <si>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</si>
  <si>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</si>
  <si>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</si>
  <si>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</si>
  <si>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</si>
  <si>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</si>
  <si>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</si>
  <si>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</si>
  <si>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</si>
  <si>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</si>
  <si>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</si>
  <si>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</si>
  <si>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</si>
  <si>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</si>
  <si>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</si>
  <si>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</si>
  <si>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</si>
  <si>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</si>
  <si>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</si>
  <si>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</si>
  <si>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</si>
  <si>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</si>
  <si>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</si>
  <si>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</si>
  <si>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</si>
  <si>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</si>
  <si>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</si>
  <si>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</si>
  <si>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</si>
  <si>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</si>
  <si>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</si>
  <si>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</si>
  <si>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</si>
  <si>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</si>
  <si>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</si>
  <si>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</si>
  <si>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</si>
  <si>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</si>
  <si>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</si>
  <si>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</si>
  <si>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</si>
  <si>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</si>
  <si>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</si>
  <si>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</si>
  <si>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</si>
  <si>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</si>
  <si>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</si>
  <si>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</si>
  <si>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</si>
  <si>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</si>
  <si>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</si>
  <si>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</si>
  <si>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</si>
  <si>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</si>
  <si>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</si>
  <si>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</si>
  <si>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</si>
  <si>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</si>
  <si>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</si>
  <si>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</si>
  <si>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</si>
  <si>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</si>
  <si>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</si>
  <si>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</si>
  <si>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</si>
  <si>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</si>
  <si>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</si>
  <si>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</si>
  <si>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</si>
  <si>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</si>
  <si>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</si>
  <si>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</si>
  <si>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</si>
  <si>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</si>
  <si>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</si>
  <si>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</si>
  <si>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</si>
  <si>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</si>
  <si>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</si>
  <si>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</si>
  <si>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</si>
  <si>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</si>
  <si>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</si>
  <si>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</si>
  <si>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</si>
  <si>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</si>
  <si>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</si>
  <si>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</si>
  <si>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</si>
  <si>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</si>
  <si>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</si>
  <si>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</si>
  <si>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</si>
  <si>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</si>
  <si>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</si>
  <si>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</si>
  <si>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</si>
  <si>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</si>
  <si>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</si>
  <si>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</si>
  <si>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</si>
  <si>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</si>
  <si>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</si>
  <si>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</si>
  <si>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</si>
  <si>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</si>
  <si>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</si>
  <si>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</si>
  <si>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</si>
  <si>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</si>
  <si>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</si>
  <si>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</si>
  <si>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</si>
  <si>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</si>
  <si>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</si>
  <si>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</si>
  <si>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</si>
  <si>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</si>
  <si>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</si>
  <si>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</si>
  <si>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</si>
  <si>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</si>
  <si>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</si>
  <si>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</si>
  <si>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</si>
  <si>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</si>
  <si>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</si>
  <si>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</si>
  <si>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</si>
  <si>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</si>
  <si>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</si>
  <si>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</si>
  <si>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</si>
  <si>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</si>
  <si>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</si>
  <si>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</si>
  <si>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</si>
  <si>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</si>
  <si>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</si>
  <si>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</si>
  <si>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</si>
  <si>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</si>
  <si>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</si>
  <si>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</si>
  <si>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</si>
  <si>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</si>
  <si>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</si>
  <si>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</si>
  <si>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</si>
  <si>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</si>
  <si>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</si>
  <si>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</si>
  <si>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</si>
  <si>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</si>
  <si>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</si>
  <si>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</si>
  <si>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</si>
  <si>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</si>
  <si>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</si>
  <si>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</si>
  <si>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</si>
  <si>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</si>
  <si>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</si>
  <si>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</si>
  <si>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</si>
  <si>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</si>
  <si>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</si>
  <si>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</si>
  <si>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</si>
  <si>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</si>
  <si>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</si>
  <si>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</si>
  <si>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</si>
  <si>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</si>
  <si>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</si>
  <si>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</si>
  <si>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</si>
  <si>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</si>
  <si>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</si>
  <si>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</si>
  <si>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</si>
  <si>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</si>
  <si>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</si>
  <si>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</si>
  <si>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</si>
  <si>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</si>
  <si>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</si>
  <si>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</si>
  <si>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</si>
  <si>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</si>
  <si>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</si>
  <si>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</si>
  <si>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</si>
  <si>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</si>
  <si>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</si>
  <si>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</si>
  <si>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</si>
  <si>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</si>
  <si>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</si>
  <si>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</si>
  <si>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</si>
  <si>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</si>
  <si>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</si>
  <si>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</si>
  <si>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</si>
  <si>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</si>
  <si>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</si>
  <si>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</si>
  <si>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</si>
  <si>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</si>
  <si>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</si>
  <si>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</si>
  <si>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</si>
  <si>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</si>
  <si>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</si>
  <si>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</si>
  <si>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</si>
  <si>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</si>
  <si>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</si>
  <si>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</si>
  <si>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</si>
  <si>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</si>
  <si>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</si>
  <si>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</si>
  <si>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</si>
  <si>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</si>
  <si>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</si>
  <si>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</si>
  <si>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</si>
  <si>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</si>
  <si>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</si>
  <si>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</si>
  <si>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</si>
  <si>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</si>
  <si>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</si>
  <si>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</si>
  <si>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</si>
  <si>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</si>
  <si>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</si>
  <si>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</si>
  <si>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</si>
  <si>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</si>
  <si>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</si>
  <si>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</si>
  <si>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</si>
  <si>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</si>
  <si>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</si>
  <si>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</si>
  <si>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</si>
  <si>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</si>
  <si>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</si>
  <si>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</si>
  <si>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</si>
  <si>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</si>
  <si>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</si>
  <si>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</si>
  <si>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</si>
  <si>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</si>
  <si>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</si>
  <si>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</si>
  <si>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</si>
  <si>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</si>
  <si>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</si>
  <si>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</si>
  <si>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</si>
  <si>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</si>
  <si>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</si>
  <si>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</si>
  <si>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</si>
  <si>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</si>
  <si>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</si>
  <si>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</si>
  <si>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</si>
  <si>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</si>
  <si>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</si>
  <si>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</si>
  <si>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</si>
  <si>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</si>
  <si>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</si>
  <si>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</si>
  <si>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</si>
  <si>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</si>
  <si>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</si>
  <si>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</si>
  <si>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</si>
  <si>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</si>
  <si>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</si>
  <si>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</si>
  <si>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</si>
  <si>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</si>
  <si>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</si>
  <si>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</si>
  <si>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</si>
  <si>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</si>
  <si>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</si>
  <si>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</si>
  <si>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</si>
  <si>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</si>
  <si>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</si>
  <si>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</si>
  <si>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</si>
  <si>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</si>
  <si>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</si>
  <si>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</si>
  <si>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</si>
  <si>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</si>
  <si>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</si>
  <si>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</si>
  <si>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</si>
  <si>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</si>
  <si>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</si>
  <si>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</si>
  <si>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</si>
  <si>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</si>
  <si>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</si>
  <si>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</si>
  <si>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</si>
  <si>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</si>
  <si>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</si>
  <si>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</si>
  <si>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</si>
  <si>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</si>
  <si>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</si>
  <si>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</si>
  <si>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</si>
  <si>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</si>
  <si>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</si>
  <si>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</si>
  <si>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</si>
  <si>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</si>
  <si>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</si>
  <si>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</si>
  <si>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</si>
  <si>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</si>
  <si>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</si>
  <si>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</si>
  <si>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</si>
  <si>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</si>
  <si>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</si>
  <si>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</si>
  <si>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</si>
  <si>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</si>
  <si>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</si>
  <si>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</si>
  <si>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</si>
  <si>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</si>
  <si>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</si>
  <si>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</si>
  <si>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</si>
  <si>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</si>
  <si>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</si>
  <si>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</si>
  <si>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</si>
  <si>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</si>
  <si>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</si>
  <si>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</si>
  <si>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</si>
  <si>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</si>
  <si>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</si>
  <si>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</si>
  <si>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</si>
  <si>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</si>
  <si>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</si>
  <si>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</si>
  <si>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</si>
  <si>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</si>
  <si>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</si>
  <si>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</si>
  <si>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</si>
  <si>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</si>
  <si>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</si>
  <si>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</si>
  <si>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</si>
  <si>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</si>
  <si>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</si>
  <si>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</si>
  <si>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</si>
  <si>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</si>
  <si>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</si>
  <si>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</si>
  <si>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</si>
  <si>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</si>
  <si>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</si>
  <si>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</si>
  <si>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</si>
  <si>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</si>
  <si>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</si>
  <si>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</si>
  <si>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</si>
  <si>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</si>
  <si>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</si>
  <si>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</si>
  <si>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</si>
  <si>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</si>
  <si>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</si>
  <si>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</si>
  <si>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</si>
  <si>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</si>
  <si>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</si>
  <si>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</si>
  <si>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</si>
  <si>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</si>
  <si>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</si>
  <si>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</si>
  <si>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</si>
  <si>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</si>
  <si>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</si>
  <si>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</si>
  <si>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</si>
  <si>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</si>
  <si>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</si>
  <si>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</si>
  <si>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</si>
  <si>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</si>
  <si>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</si>
  <si>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</si>
  <si>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</si>
  <si>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</si>
  <si>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</si>
  <si>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</si>
  <si>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</si>
  <si>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</si>
  <si>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</si>
  <si>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</si>
  <si>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</si>
  <si>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</si>
  <si>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</si>
  <si>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</si>
  <si>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</si>
  <si>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</si>
  <si>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</si>
  <si>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</si>
  <si>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</si>
  <si>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</si>
  <si>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</si>
  <si>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</si>
  <si>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</si>
  <si>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</si>
  <si>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</si>
  <si>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</si>
  <si>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</si>
  <si>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</si>
  <si>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</si>
  <si>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</si>
  <si>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</si>
  <si>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</si>
  <si>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</si>
  <si>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</si>
  <si>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</si>
  <si>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</si>
  <si>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</si>
  <si>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</si>
  <si>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</si>
  <si>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</si>
  <si>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</si>
  <si>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</si>
  <si>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</si>
  <si>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</si>
  <si>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</si>
  <si>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</si>
  <si>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</si>
  <si>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</si>
  <si>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</si>
  <si>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</si>
  <si>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</si>
  <si>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</si>
  <si>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</si>
  <si>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</si>
  <si>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</si>
  <si>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</si>
  <si>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</si>
  <si>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</si>
  <si>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</si>
  <si>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</si>
  <si>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</si>
  <si>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</si>
  <si>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</si>
  <si>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</si>
  <si>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</si>
  <si>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</si>
  <si>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</si>
  <si>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</si>
  <si>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</si>
  <si>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</si>
  <si>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</si>
  <si>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</si>
  <si>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</si>
  <si>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</si>
  <si>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</si>
  <si>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</si>
  <si>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</si>
  <si>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</si>
  <si>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</si>
  <si>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</si>
  <si>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</si>
  <si>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</si>
  <si>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</si>
  <si>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</si>
  <si>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</si>
  <si>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</si>
  <si>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</si>
  <si>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</si>
  <si>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</si>
  <si>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</si>
  <si>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</si>
  <si>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</si>
  <si>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</si>
  <si>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</si>
  <si>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</si>
  <si>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</si>
  <si>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</si>
  <si>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</si>
  <si>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</si>
  <si>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</si>
  <si>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</si>
  <si>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</si>
  <si>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</si>
  <si>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</si>
  <si>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</si>
  <si>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</si>
  <si>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</si>
  <si>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</si>
  <si>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</si>
  <si>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</si>
  <si>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</si>
  <si>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</si>
  <si>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</si>
  <si>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</si>
  <si>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</si>
  <si>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</si>
  <si>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</si>
  <si>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</si>
  <si>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</si>
  <si>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</si>
  <si>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</si>
  <si>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</si>
  <si>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</si>
  <si>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</si>
  <si>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</si>
  <si>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</si>
  <si>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</si>
  <si>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</si>
  <si>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</si>
  <si>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</si>
  <si>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</si>
  <si>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</si>
  <si>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</si>
  <si>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</si>
  <si>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</si>
  <si>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</si>
  <si>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</si>
  <si>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</si>
  <si>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</si>
  <si>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</si>
  <si>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</si>
  <si>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</si>
  <si>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</si>
  <si>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</si>
  <si>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</si>
  <si>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</si>
  <si>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</si>
  <si>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</si>
  <si>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</si>
  <si>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</si>
  <si>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</si>
  <si>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</si>
  <si>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</si>
  <si>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</si>
  <si>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</si>
  <si>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</si>
  <si>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</si>
  <si>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</si>
  <si>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</si>
  <si>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</si>
  <si>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</si>
  <si>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</si>
  <si>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</si>
  <si>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</si>
  <si>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</si>
  <si>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</si>
  <si>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</si>
  <si>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</si>
  <si>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</si>
  <si>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</si>
  <si>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</si>
  <si>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</si>
  <si>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</si>
  <si>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</si>
  <si>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</si>
  <si>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</si>
  <si>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</si>
  <si>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</si>
  <si>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</si>
  <si>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</si>
  <si>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</si>
  <si>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</si>
  <si>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</si>
  <si>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</si>
  <si>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</si>
  <si>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</si>
  <si>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</si>
  <si>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</si>
  <si>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</si>
  <si>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</si>
  <si>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</si>
  <si>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</si>
  <si>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</si>
  <si>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</si>
  <si>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</si>
  <si>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</si>
  <si>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</si>
  <si>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</si>
  <si>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</si>
  <si>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</si>
  <si>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</si>
  <si>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</si>
  <si>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</si>
  <si>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</si>
  <si>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</si>
  <si>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</si>
  <si>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</si>
  <si>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</si>
  <si>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</si>
  <si>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</si>
  <si>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</si>
  <si>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</si>
  <si>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</si>
  <si>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</si>
  <si>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</si>
  <si>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</si>
  <si>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</si>
  <si>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</si>
  <si>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</si>
  <si>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</si>
  <si>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</si>
  <si>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</si>
  <si>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</si>
  <si>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</si>
  <si>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</si>
  <si>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</si>
  <si>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</si>
  <si>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</si>
  <si>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</si>
  <si>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</si>
  <si>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</si>
  <si>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</si>
  <si>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</si>
  <si>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</si>
  <si>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</si>
  <si>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</si>
  <si>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</si>
  <si>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</si>
  <si>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</si>
  <si>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</si>
  <si>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</si>
  <si>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</si>
  <si>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</si>
  <si>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</si>
  <si>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</si>
  <si>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</si>
  <si>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</si>
  <si>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</si>
  <si>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</si>
  <si>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</si>
  <si>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</si>
  <si>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</si>
  <si>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</si>
  <si>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</si>
  <si>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</si>
  <si>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</si>
  <si>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</si>
  <si>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</si>
  <si>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</si>
  <si>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</si>
  <si>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</si>
  <si>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</si>
  <si>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</si>
  <si>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</si>
  <si>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</si>
  <si>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</si>
  <si>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</si>
  <si>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</si>
  <si>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</si>
  <si>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</si>
  <si>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</si>
  <si>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</si>
  <si>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</si>
  <si>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</si>
  <si>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</si>
  <si>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</si>
  <si>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</si>
  <si>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</si>
  <si>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</si>
  <si>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</si>
  <si>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</si>
  <si>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</si>
  <si>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</si>
  <si>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</si>
  <si>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</si>
  <si>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</si>
  <si>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</si>
  <si>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</si>
  <si>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</si>
  <si>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</si>
  <si>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</si>
  <si>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</si>
  <si>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</si>
  <si>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</si>
  <si>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</si>
  <si>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</si>
  <si>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</si>
  <si>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</si>
  <si>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</si>
  <si>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</si>
  <si>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</si>
  <si>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</si>
  <si>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</si>
  <si>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</si>
  <si>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</si>
  <si>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</si>
  <si>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</si>
  <si>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</si>
  <si>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</si>
  <si>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</si>
  <si>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</si>
  <si>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</si>
  <si>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</si>
  <si>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</si>
  <si>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</si>
  <si>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</si>
  <si>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</si>
  <si>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</si>
  <si>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</si>
  <si>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</si>
  <si>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</si>
  <si>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</si>
  <si>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</si>
  <si>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</si>
  <si>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</si>
  <si>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</si>
  <si>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</si>
  <si>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</si>
  <si>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</si>
  <si>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</si>
  <si>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</si>
  <si>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</si>
  <si>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</si>
  <si>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</si>
  <si>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</si>
  <si>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</si>
  <si>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</si>
  <si>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</si>
  <si>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</si>
  <si>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</si>
  <si>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</si>
  <si>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</si>
  <si>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</si>
  <si>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</si>
  <si>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</si>
  <si>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</si>
  <si>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</si>
  <si>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</si>
  <si>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</si>
  <si>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</si>
  <si>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</si>
  <si>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</si>
  <si>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</si>
  <si>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</si>
  <si>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</si>
  <si>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</si>
  <si>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</si>
  <si>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</si>
  <si>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</si>
  <si>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</si>
  <si>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</si>
  <si>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</si>
  <si>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</si>
  <si>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</si>
  <si>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</si>
  <si>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</si>
  <si>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</si>
  <si>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</si>
  <si>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</si>
  <si>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</si>
  <si>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</si>
  <si>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</si>
  <si>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</si>
  <si>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</si>
  <si>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</si>
  <si>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</si>
  <si>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</si>
  <si>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</si>
  <si>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</si>
  <si>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</si>
  <si>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</si>
  <si>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</si>
  <si>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</si>
  <si>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</si>
  <si>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</si>
  <si>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</si>
  <si>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</si>
  <si>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</si>
  <si>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</si>
  <si>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</si>
  <si>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</si>
  <si>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</si>
  <si>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</si>
  <si>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</si>
  <si>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</si>
  <si>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</si>
  <si>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</si>
  <si>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</si>
  <si>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</si>
  <si>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</si>
  <si>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</si>
  <si>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</si>
  <si>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</si>
  <si>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</si>
  <si>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</si>
  <si>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</si>
  <si>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</si>
  <si>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</si>
  <si>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</si>
  <si>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</si>
  <si>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</si>
  <si>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</si>
  <si>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</si>
  <si>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</si>
  <si>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</si>
  <si>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</si>
  <si>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</si>
  <si>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</si>
  <si>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</si>
  <si>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</si>
  <si>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</si>
  <si>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</si>
  <si>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</si>
  <si>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</si>
  <si>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</si>
  <si>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</si>
  <si>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</si>
  <si>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</si>
  <si>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</si>
  <si>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</si>
  <si>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</si>
  <si>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</si>
  <si>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</si>
  <si>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</si>
  <si>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</si>
  <si>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</si>
  <si>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</si>
  <si>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</si>
  <si>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</si>
  <si>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</si>
  <si>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</si>
  <si>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</si>
  <si>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</si>
  <si>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</si>
  <si>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</si>
  <si>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</si>
  <si>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</si>
  <si>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</si>
  <si>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</si>
  <si>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</si>
  <si>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</si>
  <si>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</si>
  <si>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</si>
  <si>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</si>
  <si>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</si>
  <si>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</si>
  <si>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</si>
  <si>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</si>
  <si>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</si>
  <si>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</si>
  <si>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</si>
  <si>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</si>
  <si>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</si>
  <si>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</si>
  <si>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</si>
  <si>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</si>
  <si>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</si>
  <si>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</si>
  <si>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</si>
  <si>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</si>
  <si>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</si>
  <si>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</si>
  <si>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</si>
  <si>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</si>
  <si>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</si>
  <si>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</si>
  <si>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</si>
  <si>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</si>
  <si>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</si>
  <si>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</si>
  <si>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</si>
  <si>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</si>
  <si>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</si>
  <si>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</si>
  <si>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</si>
  <si>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</si>
  <si>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</si>
  <si>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</si>
  <si>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</si>
  <si>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</si>
  <si>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</si>
  <si>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</si>
  <si>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</si>
  <si>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</si>
  <si>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</si>
  <si>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</si>
  <si>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</si>
  <si>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</si>
  <si>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</si>
  <si>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</si>
  <si>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</si>
  <si>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</si>
  <si>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</si>
  <si>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</si>
  <si>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</si>
  <si>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</si>
  <si>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</si>
  <si>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</si>
  <si>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</si>
  <si>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</si>
  <si>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</si>
  <si>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</si>
  <si>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</si>
  <si>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</si>
  <si>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</si>
  <si>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</si>
  <si>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</si>
  <si>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</si>
  <si>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</si>
  <si>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</si>
  <si>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</si>
  <si>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</si>
  <si>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</si>
  <si>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</si>
  <si>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</si>
  <si>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</si>
  <si>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</si>
  <si>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</si>
  <si>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</si>
  <si>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</si>
  <si>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</si>
  <si>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</si>
  <si>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</si>
  <si>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</si>
  <si>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</si>
  <si>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</si>
  <si>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</si>
  <si>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</si>
  <si>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</si>
  <si>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</si>
  <si>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</si>
  <si>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</si>
  <si>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</si>
  <si>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</si>
  <si>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</si>
  <si>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</si>
  <si>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</si>
  <si>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</si>
  <si>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</si>
  <si>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</si>
  <si>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</si>
  <si>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</si>
  <si>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</si>
  <si>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</si>
  <si>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</si>
  <si>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</si>
  <si>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</si>
  <si>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</si>
  <si>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</si>
  <si>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</si>
  <si>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</si>
  <si>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</si>
  <si>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</si>
  <si>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</si>
  <si>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</si>
  <si>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</si>
  <si>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</si>
  <si>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</si>
  <si>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</si>
  <si>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</si>
  <si>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</si>
  <si>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</si>
  <si>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</si>
  <si>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</si>
  <si>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</si>
  <si>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</si>
  <si>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</si>
  <si>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</si>
  <si>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</si>
  <si>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</si>
  <si>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</si>
  <si>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</si>
  <si>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</si>
  <si>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</si>
  <si>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</si>
  <si>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</si>
  <si>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</si>
  <si>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</si>
  <si>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</si>
  <si>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</si>
  <si>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</si>
  <si>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</si>
  <si>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</si>
  <si>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</si>
  <si>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</si>
  <si>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</si>
  <si>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</si>
  <si>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</si>
  <si>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</si>
  <si>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</si>
  <si>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</si>
  <si>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</si>
  <si>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</si>
  <si>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</si>
  <si>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</si>
  <si>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</si>
  <si>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</si>
  <si>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</si>
  <si>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</si>
  <si>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</si>
  <si>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</si>
  <si>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</si>
  <si>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</si>
  <si>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</si>
  <si>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</si>
  <si>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</si>
  <si>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</si>
  <si>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</si>
  <si>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</si>
  <si>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</si>
  <si>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</si>
  <si>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</si>
  <si>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</si>
  <si>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</si>
  <si>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</si>
  <si>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</si>
  <si>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</si>
  <si>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</si>
  <si>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</si>
  <si>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</si>
  <si>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</si>
  <si>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</si>
  <si>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</si>
  <si>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</si>
  <si>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</si>
  <si>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</si>
  <si>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</si>
  <si>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</si>
  <si>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</si>
  <si>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</si>
  <si>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</si>
  <si>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</si>
  <si>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</si>
  <si>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</si>
  <si>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</si>
  <si>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</si>
  <si>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</si>
  <si>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</si>
  <si>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</si>
  <si>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</si>
  <si>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</si>
  <si>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</si>
  <si>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</si>
  <si>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</si>
  <si>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</si>
  <si>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</si>
  <si>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</si>
  <si>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</si>
  <si>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</si>
  <si>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</si>
  <si>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</si>
  <si>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</si>
  <si>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</si>
  <si>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</si>
  <si>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</si>
  <si>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</si>
  <si>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</si>
  <si>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</si>
  <si>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</si>
  <si>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</si>
  <si>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</si>
  <si>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</si>
  <si>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</si>
  <si>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</si>
  <si>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</si>
  <si>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</si>
  <si>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</si>
  <si>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</si>
  <si>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</si>
  <si>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</si>
  <si>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</si>
  <si>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</si>
  <si>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</si>
  <si>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</si>
  <si>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</si>
  <si>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</si>
  <si>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</si>
  <si>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</si>
  <si>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</si>
  <si>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</si>
  <si>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</si>
  <si>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</si>
  <si>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</si>
  <si>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</si>
  <si>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</si>
  <si>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</si>
  <si>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</si>
  <si>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</si>
  <si>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</si>
  <si>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</si>
  <si>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</si>
  <si>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</si>
  <si>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</si>
  <si>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</si>
  <si>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</si>
  <si>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</si>
  <si>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</si>
  <si>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</si>
  <si>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</si>
  <si>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</si>
  <si>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</si>
  <si>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</si>
  <si>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</si>
  <si>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</si>
  <si>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</si>
  <si>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</si>
  <si>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</si>
  <si>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</si>
  <si>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</si>
  <si>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</si>
  <si>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</si>
  <si>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</si>
  <si>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</si>
  <si>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</si>
  <si>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</si>
  <si>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</si>
  <si>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</si>
  <si>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</si>
  <si>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</si>
  <si>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</si>
  <si>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</si>
  <si>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</si>
  <si>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</si>
  <si>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</si>
  <si>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</si>
  <si>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</si>
  <si>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</si>
  <si>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</si>
  <si>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</si>
  <si>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</si>
  <si>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</si>
  <si>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</si>
  <si>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</si>
  <si>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</si>
  <si>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</si>
  <si>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</si>
  <si>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</si>
  <si>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</si>
  <si>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</si>
  <si>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</si>
  <si>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</si>
  <si>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</si>
  <si>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</si>
  <si>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</si>
  <si>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</si>
  <si>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</si>
  <si>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</si>
  <si>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</si>
  <si>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</si>
  <si>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</si>
  <si>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</si>
  <si>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</si>
  <si>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</si>
  <si>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</si>
  <si>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</si>
  <si>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</si>
  <si>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</si>
  <si>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</si>
  <si>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</si>
  <si>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</si>
  <si>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</si>
  <si>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</si>
  <si>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</si>
  <si>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</si>
  <si>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</si>
  <si>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</si>
  <si>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</si>
  <si>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</si>
  <si>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</si>
  <si>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</si>
  <si>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</si>
  <si>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</si>
  <si>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</si>
  <si>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</si>
  <si>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</si>
  <si>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</si>
  <si>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</si>
  <si>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</si>
  <si>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</si>
  <si>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</si>
  <si>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</si>
  <si>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</si>
  <si>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</si>
  <si>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</si>
  <si>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</si>
  <si>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</si>
  <si>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</si>
  <si>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</si>
  <si>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</si>
  <si>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</si>
  <si>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</si>
  <si>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</si>
  <si>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</si>
  <si>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</si>
  <si>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</si>
  <si>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</si>
  <si>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</si>
  <si>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</si>
  <si>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</si>
  <si>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</si>
  <si>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</si>
  <si>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</si>
  <si>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</si>
  <si>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</si>
  <si>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</si>
  <si>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</si>
  <si>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</si>
  <si>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</si>
  <si>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</si>
  <si>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</si>
  <si>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</si>
  <si>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</si>
  <si>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</si>
  <si>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</si>
  <si>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</si>
  <si>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</si>
  <si>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</si>
  <si>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</si>
  <si>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</si>
  <si>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</si>
  <si>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</si>
  <si>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</si>
  <si>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</si>
  <si>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</si>
  <si>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</si>
  <si>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</si>
  <si>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</si>
  <si>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</si>
  <si>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</si>
  <si>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</si>
  <si>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</si>
  <si>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</si>
  <si>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</si>
  <si>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</si>
  <si>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</si>
  <si>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</si>
  <si>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</si>
  <si>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</si>
  <si>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</si>
  <si>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</si>
  <si>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</si>
  <si>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</si>
  <si>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</si>
  <si>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</si>
  <si>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</si>
  <si>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</si>
  <si>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</si>
  <si>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</si>
  <si>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</si>
  <si>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</si>
  <si>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</si>
  <si>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</si>
  <si>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</si>
  <si>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</si>
  <si>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</si>
  <si>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</si>
  <si>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</si>
  <si>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</si>
  <si>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</si>
  <si>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</si>
  <si>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</si>
  <si>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</si>
  <si>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</si>
  <si>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</si>
  <si>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</si>
  <si>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</si>
  <si>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</si>
  <si>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</si>
  <si>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</si>
  <si>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</si>
  <si>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</si>
  <si>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</si>
  <si>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</si>
  <si>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</si>
  <si>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</si>
  <si>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</si>
  <si>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</si>
  <si>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</si>
  <si>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</si>
  <si>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</si>
  <si>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</si>
  <si>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</si>
  <si>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</si>
  <si>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</si>
  <si>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</si>
  <si>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</si>
  <si>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</si>
  <si>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</si>
  <si>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</si>
  <si>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</si>
  <si>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</si>
  <si>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</si>
  <si>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</si>
  <si>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</si>
  <si>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</si>
  <si>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</si>
  <si>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</si>
  <si>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</si>
  <si>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</si>
  <si>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</si>
  <si>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</si>
  <si>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</si>
  <si>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</si>
  <si>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</si>
  <si>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</si>
  <si>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</si>
  <si>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</si>
  <si>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</si>
  <si>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</si>
  <si>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</si>
  <si>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</si>
  <si>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</si>
  <si>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</si>
  <si>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</si>
  <si>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</si>
  <si>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</si>
  <si>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</si>
  <si>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</si>
  <si>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</si>
  <si>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</si>
  <si>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</si>
  <si>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</si>
  <si>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</si>
  <si>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</si>
  <si>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</si>
  <si>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</si>
  <si>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</si>
  <si>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</si>
  <si>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</si>
  <si>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</si>
  <si>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</si>
  <si>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</si>
  <si>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</si>
  <si>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</si>
  <si>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</si>
  <si>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</si>
  <si>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</si>
  <si>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</si>
  <si>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</si>
  <si>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</si>
  <si>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</si>
  <si>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</si>
  <si>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</si>
  <si>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</si>
  <si>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</si>
  <si>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</si>
  <si>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</si>
  <si>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</si>
  <si>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</si>
  <si>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</si>
  <si>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</si>
  <si>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</si>
  <si>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</si>
  <si>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</si>
  <si>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</si>
  <si>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</si>
  <si>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</si>
  <si>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</si>
  <si>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</si>
  <si>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</si>
  <si>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</si>
  <si>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</si>
  <si>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</si>
  <si>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</si>
  <si>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</si>
  <si>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</si>
  <si>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</si>
  <si>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</si>
  <si>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</si>
  <si>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</si>
  <si>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</si>
  <si>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</si>
  <si>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</si>
  <si>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</si>
  <si>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</si>
  <si>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</si>
  <si>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</si>
  <si>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</si>
  <si>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</si>
  <si>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</si>
  <si>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</si>
  <si>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</si>
  <si>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</si>
  <si>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</si>
  <si>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</si>
  <si>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</si>
  <si>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</si>
  <si>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</si>
  <si>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</si>
  <si>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</si>
  <si>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</si>
  <si>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</si>
  <si>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</si>
  <si>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</si>
  <si>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</si>
  <si>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</si>
  <si>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</si>
  <si>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</si>
  <si>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</si>
  <si>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</si>
  <si>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</si>
  <si>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</si>
  <si>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</si>
  <si>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</si>
  <si>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</si>
  <si>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</si>
  <si>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</si>
  <si>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</si>
  <si>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</si>
  <si>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</si>
  <si>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</si>
  <si>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</si>
  <si>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</si>
  <si>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</si>
  <si>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</si>
  <si>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</si>
  <si>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</si>
  <si>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</si>
  <si>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</si>
  <si>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</si>
  <si>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</si>
  <si>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</si>
  <si>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</si>
  <si>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</si>
  <si>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</si>
  <si>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</si>
  <si>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</si>
  <si>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</si>
  <si>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</si>
  <si>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</si>
  <si>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</si>
  <si>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</si>
  <si>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</si>
  <si>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</si>
  <si>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</si>
  <si>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</si>
  <si>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</si>
  <si>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</si>
  <si>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</si>
  <si>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</si>
  <si>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</si>
  <si>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</si>
  <si>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</si>
  <si>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</si>
  <si>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</si>
  <si>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</si>
  <si>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</si>
  <si>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</si>
  <si>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</si>
  <si>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</si>
  <si>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</si>
  <si>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</si>
  <si>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</si>
  <si>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</si>
  <si>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</si>
  <si>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</si>
  <si>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</si>
  <si>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</si>
  <si>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</si>
  <si>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</si>
  <si>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</si>
  <si>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</si>
  <si>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</si>
  <si>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</si>
  <si>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</si>
  <si>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</si>
  <si>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</si>
  <si>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</si>
  <si>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</si>
  <si>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</si>
  <si>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</si>
  <si>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</si>
  <si>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</si>
  <si>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</si>
  <si>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</si>
  <si>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</si>
  <si>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</si>
  <si>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</si>
  <si>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</si>
  <si>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</si>
  <si>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</si>
  <si>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</si>
  <si>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</si>
  <si>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</si>
  <si>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</si>
  <si>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</si>
  <si>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</si>
  <si>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</si>
  <si>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</si>
  <si>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</si>
  <si>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</si>
  <si>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</si>
  <si>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</si>
  <si>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</si>
  <si>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</si>
  <si>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</si>
  <si>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</si>
  <si>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</si>
  <si>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</si>
  <si>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</si>
  <si>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</si>
  <si>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</si>
  <si>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</si>
  <si>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</si>
  <si>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</si>
  <si>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</si>
  <si>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</si>
  <si>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</si>
  <si>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</si>
  <si>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</si>
  <si>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</si>
  <si>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</si>
  <si>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</si>
  <si>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</si>
  <si>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</si>
  <si>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</si>
  <si>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</si>
  <si>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</si>
  <si>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</si>
  <si>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</si>
  <si>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</si>
  <si>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</si>
  <si>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</si>
  <si>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</si>
  <si>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</si>
  <si>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</si>
  <si>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</si>
  <si>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</si>
  <si>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</si>
  <si>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</si>
  <si>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</si>
  <si>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</si>
  <si>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</si>
  <si>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</si>
  <si>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</si>
  <si>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</si>
  <si>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</si>
  <si>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</si>
  <si>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</si>
  <si>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</si>
  <si>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</si>
  <si>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</si>
  <si>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</si>
  <si>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</si>
  <si>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</si>
  <si>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</si>
  <si>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</si>
  <si>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</si>
  <si>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</si>
  <si>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</si>
  <si>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</si>
  <si>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</si>
  <si>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</si>
  <si>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</si>
  <si>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</si>
  <si>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</si>
  <si>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</si>
  <si>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</si>
  <si>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</si>
  <si>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</si>
  <si>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</si>
  <si>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</si>
  <si>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</si>
  <si>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</si>
  <si>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</si>
  <si>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</si>
  <si>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</si>
  <si>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</si>
  <si>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</si>
  <si>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</si>
  <si>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</si>
  <si>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</si>
  <si>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</si>
  <si>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</si>
  <si>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</si>
  <si>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</si>
  <si>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</si>
  <si>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</si>
  <si>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</si>
  <si>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</si>
  <si>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</si>
  <si>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</si>
  <si>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</si>
  <si>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</si>
  <si>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</si>
  <si>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</si>
  <si>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</si>
  <si>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</si>
  <si>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</si>
  <si>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</si>
  <si>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</si>
  <si>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</si>
  <si>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</si>
  <si>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</si>
  <si>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</si>
  <si>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</si>
  <si>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</si>
  <si>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</si>
  <si>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</si>
  <si>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</si>
  <si>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</si>
  <si>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</si>
  <si>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</si>
  <si>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</si>
  <si>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</si>
  <si>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</si>
  <si>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</si>
  <si>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</si>
  <si>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</si>
  <si>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</si>
  <si>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</si>
  <si>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</si>
  <si>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</si>
  <si>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</si>
  <si>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</si>
  <si>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</si>
  <si>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</si>
  <si>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</si>
  <si>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</si>
  <si>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</si>
  <si>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</si>
  <si>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</si>
  <si>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</si>
  <si>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</si>
  <si>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</si>
  <si>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</si>
  <si>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</si>
  <si>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</si>
  <si>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</si>
  <si>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</si>
  <si>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</si>
  <si>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</si>
  <si>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</si>
  <si>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</si>
  <si>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</si>
  <si>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</si>
  <si>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</si>
  <si>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</si>
  <si>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</si>
  <si>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</si>
  <si>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</si>
  <si>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</si>
  <si>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</si>
  <si>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</si>
  <si>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</si>
  <si>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</si>
  <si>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</si>
  <si>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</si>
  <si>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</si>
  <si>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</si>
  <si>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</si>
  <si>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</si>
  <si>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</si>
  <si>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</si>
  <si>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</si>
  <si>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</si>
  <si>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</si>
  <si>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</si>
  <si>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</si>
  <si>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</si>
  <si>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</si>
  <si>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</si>
  <si>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</si>
  <si>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</si>
  <si>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</si>
  <si>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</si>
  <si>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</si>
  <si>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</si>
  <si>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</si>
  <si>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</si>
  <si>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</si>
  <si>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</si>
  <si>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</si>
  <si>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</si>
  <si>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</si>
  <si>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</si>
  <si>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</si>
  <si>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</si>
  <si>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</si>
  <si>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</si>
  <si>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</si>
  <si>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</si>
  <si>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</si>
  <si>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</si>
  <si>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</si>
  <si>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</si>
  <si>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</si>
  <si>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</si>
  <si>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</si>
  <si>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</si>
  <si>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</si>
  <si>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</si>
  <si>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</si>
  <si>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</si>
  <si>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</si>
  <si>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</si>
  <si>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</si>
  <si>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</si>
  <si>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</si>
  <si>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</si>
  <si>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</si>
  <si>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</si>
  <si>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</si>
  <si>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</si>
  <si>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</si>
  <si>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</si>
  <si>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</si>
  <si>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</si>
  <si>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</si>
  <si>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</si>
  <si>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</si>
  <si>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</si>
  <si>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</si>
  <si>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</si>
  <si>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</si>
  <si>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</si>
  <si>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</si>
  <si>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</si>
  <si>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</si>
  <si>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</si>
  <si>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</si>
  <si>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</si>
  <si>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</si>
  <si>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</si>
  <si>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</si>
  <si>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</si>
  <si>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</si>
  <si>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</si>
  <si>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</si>
  <si>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</si>
  <si>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</si>
  <si>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</si>
  <si>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</si>
  <si>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</si>
  <si>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</si>
  <si>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</si>
  <si>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</si>
  <si>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</si>
  <si>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</si>
  <si>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</si>
  <si>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</si>
  <si>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</si>
  <si>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</si>
  <si>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</si>
  <si>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</si>
  <si>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</si>
  <si>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</si>
  <si>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</si>
  <si>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</si>
  <si>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</si>
  <si>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</si>
  <si>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</si>
  <si>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</si>
  <si>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</si>
  <si>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</si>
  <si>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</si>
  <si>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</si>
  <si>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</si>
  <si>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</si>
  <si>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</si>
  <si>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</si>
  <si>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</si>
  <si>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</si>
  <si>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</si>
  <si>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</si>
  <si>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</si>
  <si>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</si>
  <si>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</si>
  <si>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</si>
  <si>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</si>
  <si>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</si>
  <si>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</si>
  <si>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</si>
  <si>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</si>
  <si>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</si>
  <si>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</si>
  <si>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</si>
  <si>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</si>
  <si>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</si>
  <si>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</si>
  <si>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</si>
  <si>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</si>
  <si>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</si>
  <si>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</si>
  <si>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</si>
  <si>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</si>
  <si>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</si>
  <si>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</si>
  <si>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</si>
  <si>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</si>
  <si>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</si>
  <si>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</si>
  <si>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</si>
  <si>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</si>
  <si>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</si>
  <si>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</si>
  <si>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</si>
  <si>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</si>
  <si>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</si>
  <si>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</si>
  <si>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</si>
  <si>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</si>
  <si>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</si>
  <si>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</si>
  <si>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</si>
  <si>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</si>
  <si>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</si>
  <si>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</si>
  <si>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</si>
  <si>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</si>
  <si>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</si>
  <si>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</si>
  <si>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</si>
  <si>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</si>
  <si>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</si>
  <si>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</si>
  <si>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</si>
  <si>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</si>
  <si>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</si>
  <si>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</si>
  <si>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</si>
  <si>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</si>
  <si>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</si>
  <si>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</si>
  <si>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</si>
  <si>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</si>
  <si>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</si>
  <si>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</si>
  <si>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</si>
  <si>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</si>
  <si>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</si>
  <si>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</si>
  <si>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</si>
  <si>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</si>
  <si>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</si>
  <si>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</si>
  <si>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</si>
  <si>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</si>
  <si>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</si>
  <si>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</si>
  <si>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</si>
  <si>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</si>
  <si>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</si>
  <si>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</si>
  <si>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</si>
  <si>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</si>
  <si>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</si>
  <si>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</si>
  <si>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</si>
  <si>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</si>
  <si>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</si>
  <si>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</si>
  <si>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</si>
  <si>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</si>
  <si>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</si>
  <si>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</si>
  <si>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</si>
  <si>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</si>
  <si>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</si>
  <si>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</si>
  <si>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</si>
  <si>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</si>
  <si>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</si>
  <si>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</si>
  <si>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</si>
  <si>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</si>
  <si>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</si>
  <si>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</si>
  <si>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</si>
  <si>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</si>
  <si>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</si>
  <si>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</si>
  <si>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</si>
  <si>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</si>
  <si>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</si>
  <si>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</si>
  <si>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</si>
  <si>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</si>
  <si>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</si>
  <si>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</si>
  <si>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</si>
  <si>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</si>
  <si>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</si>
  <si>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</si>
  <si>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</si>
  <si>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</si>
  <si>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</si>
  <si>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</si>
  <si>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</si>
  <si>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</si>
  <si>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</si>
  <si>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</si>
  <si>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</si>
  <si>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</si>
  <si>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</si>
  <si>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</si>
  <si>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</si>
  <si>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</si>
  <si>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</si>
  <si>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</si>
  <si>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</si>
  <si>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</si>
  <si>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</si>
  <si>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</si>
  <si>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</si>
  <si>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</si>
  <si>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</si>
  <si>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</si>
  <si>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</si>
  <si>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</si>
  <si>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</si>
  <si>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</si>
  <si>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</si>
  <si>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</si>
  <si>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</si>
  <si>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</si>
  <si>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</si>
  <si>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</si>
  <si>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</si>
  <si>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</si>
  <si>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</si>
  <si>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</si>
  <si>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</si>
  <si>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</si>
  <si>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</si>
  <si>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</si>
  <si>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</si>
  <si>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</si>
  <si>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</si>
  <si>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</si>
  <si>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</si>
  <si>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</si>
  <si>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</si>
  <si>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</si>
  <si>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</si>
  <si>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</si>
  <si>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</si>
  <si>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</si>
  <si>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</si>
  <si>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</si>
  <si>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</si>
  <si>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</si>
  <si>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</si>
  <si>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</si>
  <si>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</si>
  <si>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</si>
  <si>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</si>
  <si>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</si>
  <si>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</si>
  <si>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</si>
  <si>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</si>
  <si>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</si>
  <si>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</si>
  <si>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</si>
  <si>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</si>
  <si>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</si>
  <si>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</si>
  <si>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</si>
  <si>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</si>
  <si>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</si>
  <si>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</si>
  <si>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</si>
  <si>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</si>
  <si>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</si>
  <si>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</si>
  <si>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</si>
  <si>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</si>
  <si>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</si>
  <si>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</si>
  <si>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</si>
  <si>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</si>
  <si>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</si>
  <si>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</si>
  <si>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</si>
  <si>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</si>
  <si>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</si>
  <si>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</si>
  <si>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</si>
  <si>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</si>
  <si>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</si>
  <si>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</si>
  <si>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</si>
  <si>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</si>
  <si>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</si>
  <si>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</si>
  <si>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</si>
  <si>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</si>
  <si>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</si>
  <si>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</si>
  <si>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</si>
  <si>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</si>
  <si>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</si>
  <si>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</si>
  <si>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</si>
  <si>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</si>
  <si>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</si>
  <si>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</si>
  <si>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</si>
  <si>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</si>
  <si>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</si>
  <si>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</si>
  <si>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</si>
  <si>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</si>
  <si>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</si>
  <si>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</si>
  <si>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</si>
  <si>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</si>
  <si>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</si>
  <si>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</si>
  <si>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</si>
  <si>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</si>
  <si>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</si>
  <si>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</si>
  <si>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</si>
  <si>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</si>
  <si>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</si>
  <si>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</si>
  <si>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</si>
  <si>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</si>
  <si>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</si>
  <si>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</si>
  <si>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</si>
  <si>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</si>
  <si>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</si>
  <si>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</si>
  <si>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</si>
  <si>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</si>
  <si>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</si>
  <si>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</si>
  <si>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</si>
  <si>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</si>
  <si>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</si>
  <si>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</si>
  <si>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</si>
  <si>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</si>
  <si>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</si>
  <si>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</si>
  <si>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</si>
  <si>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</si>
  <si>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</si>
  <si>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</si>
  <si>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</si>
  <si>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</si>
  <si>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</si>
  <si>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</si>
  <si>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</si>
  <si>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</si>
  <si>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</si>
  <si>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</si>
  <si>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</si>
  <si>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</si>
  <si>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</si>
  <si>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</si>
  <si>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</si>
  <si>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</si>
  <si>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</si>
  <si>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</si>
  <si>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</si>
  <si>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</si>
  <si>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</si>
  <si>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</si>
  <si>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</si>
  <si>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</si>
  <si>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</si>
  <si>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</si>
  <si>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</si>
  <si>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</si>
  <si>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</si>
  <si>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</si>
  <si>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</si>
  <si>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</si>
  <si>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</si>
  <si>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</si>
  <si>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</si>
  <si>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</si>
  <si>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</si>
  <si>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</si>
  <si>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</si>
  <si>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</si>
  <si>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</si>
  <si>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</si>
  <si>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</si>
  <si>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</si>
  <si>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</si>
  <si>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</si>
  <si>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</si>
  <si>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</si>
  <si>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</si>
  <si>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</si>
  <si>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</si>
  <si>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</si>
  <si>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</si>
  <si>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</si>
  <si>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</si>
  <si>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</si>
  <si>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</si>
  <si>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</si>
  <si>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</si>
  <si>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</si>
  <si>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</si>
  <si>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</si>
  <si>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</si>
  <si>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</si>
  <si>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</si>
  <si>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</si>
  <si>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</si>
  <si>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</si>
  <si>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</si>
  <si>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</si>
  <si>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</si>
  <si>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</si>
  <si>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</si>
  <si>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</si>
  <si>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</si>
  <si>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</si>
  <si>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</si>
  <si>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</si>
  <si>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</si>
  <si>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</si>
  <si>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</si>
  <si>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</si>
  <si>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</si>
  <si>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</si>
  <si>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</si>
  <si>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</si>
  <si>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</si>
  <si>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</si>
  <si>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</si>
  <si>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</si>
  <si>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</si>
  <si>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</si>
  <si>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</si>
  <si>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</si>
  <si>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</si>
  <si>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</si>
  <si>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</si>
  <si>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</si>
  <si>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</si>
  <si>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</si>
  <si>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</si>
  <si>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</si>
  <si>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</si>
  <si>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</si>
  <si>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</si>
  <si>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</si>
  <si>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</si>
  <si>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</si>
  <si>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</si>
  <si>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</si>
  <si>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</si>
  <si>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</si>
  <si>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</si>
  <si>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</si>
  <si>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</si>
  <si>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</si>
  <si>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</si>
  <si>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</si>
  <si>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</si>
  <si>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</si>
  <si>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</si>
  <si>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</si>
  <si>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</si>
  <si>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</si>
  <si>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</si>
  <si>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</si>
  <si>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</si>
  <si>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</si>
  <si>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</si>
  <si>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</si>
  <si>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</si>
  <si>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</si>
  <si>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</si>
  <si>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</si>
  <si>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</si>
  <si>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</si>
  <si>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</si>
  <si>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</si>
  <si>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</si>
  <si>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</si>
  <si>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</si>
  <si>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</si>
  <si>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</si>
  <si>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</si>
  <si>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</si>
  <si>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</si>
  <si>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</si>
  <si>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</si>
  <si>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</si>
  <si>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</si>
  <si>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</si>
  <si>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</si>
  <si>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</si>
  <si>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</si>
  <si>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</si>
  <si>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</si>
  <si>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</si>
  <si>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</si>
  <si>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</si>
  <si>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</si>
  <si>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</si>
  <si>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</si>
  <si>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</si>
  <si>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</si>
  <si>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</si>
  <si>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</si>
  <si>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</si>
  <si>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</si>
  <si>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</si>
  <si>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</si>
  <si>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</si>
  <si>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</si>
  <si>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</si>
  <si>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</si>
  <si>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</si>
  <si>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</si>
  <si>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</si>
  <si>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</si>
  <si>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</si>
  <si>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</si>
  <si>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</si>
  <si>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</si>
  <si>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</si>
  <si>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</si>
  <si>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</si>
  <si>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</si>
  <si>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</si>
  <si>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</si>
  <si>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</si>
  <si>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</si>
  <si>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</si>
  <si>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</si>
  <si>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</si>
  <si>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</si>
  <si>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</si>
  <si>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</si>
  <si>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</si>
  <si>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</si>
  <si>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</si>
  <si>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</si>
  <si>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</si>
  <si>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</si>
  <si>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</si>
  <si>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</si>
  <si>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</si>
  <si>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</si>
  <si>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</si>
  <si>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</si>
  <si>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</si>
  <si>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</si>
  <si>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</si>
  <si>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</si>
  <si>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</si>
  <si>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</si>
  <si>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</si>
  <si>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</si>
  <si>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</si>
  <si>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</si>
  <si>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</si>
  <si>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</si>
  <si>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</si>
  <si>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</si>
  <si>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</si>
  <si>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</si>
  <si>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</si>
  <si>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</si>
  <si>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</si>
  <si>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</si>
  <si>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</si>
  <si>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</si>
  <si>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</si>
  <si>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</si>
  <si>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</si>
  <si>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</si>
  <si>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</si>
  <si>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</si>
  <si>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</si>
  <si>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</si>
  <si>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</si>
  <si>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</si>
  <si>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</si>
  <si>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</si>
  <si>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</si>
  <si>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</si>
  <si>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</si>
  <si>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</si>
  <si>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</si>
  <si>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</si>
  <si>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</si>
  <si>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</si>
  <si>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</si>
  <si>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</si>
  <si>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</si>
  <si>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</si>
  <si>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</si>
  <si>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</si>
  <si>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</si>
  <si>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</si>
  <si>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</si>
  <si>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</si>
  <si>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</si>
  <si>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</si>
  <si>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</si>
  <si>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</si>
  <si>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</si>
  <si>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</si>
  <si>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</si>
  <si>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</si>
  <si>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</si>
  <si>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</si>
  <si>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</si>
  <si>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</si>
  <si>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</si>
  <si>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</si>
  <si>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</si>
  <si>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</si>
  <si>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</si>
  <si>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</si>
  <si>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</si>
  <si>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</si>
  <si>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</si>
  <si>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</si>
  <si>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</si>
  <si>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</si>
  <si>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</si>
  <si>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</si>
  <si>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</si>
  <si>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</si>
  <si>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</si>
  <si>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</si>
  <si>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</si>
  <si>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</si>
  <si>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</si>
  <si>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</si>
  <si>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</si>
  <si>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</si>
  <si>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</si>
  <si>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</si>
  <si>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</si>
  <si>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</si>
  <si>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</si>
  <si>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</si>
  <si>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</si>
  <si>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</si>
  <si>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</si>
  <si>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</si>
  <si>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</si>
  <si>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</si>
  <si>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</si>
  <si>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</si>
  <si>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</si>
  <si>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</si>
  <si>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</si>
  <si>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</si>
  <si>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</si>
  <si>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</si>
  <si>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</si>
  <si>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</si>
  <si>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</si>
  <si>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</si>
  <si>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</si>
  <si>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</si>
  <si>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</si>
  <si>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</si>
  <si>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</si>
  <si>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</si>
  <si>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</si>
  <si>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</si>
  <si>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</si>
  <si>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</si>
  <si>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</si>
  <si>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</si>
  <si>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</si>
  <si>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</si>
  <si>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</si>
  <si>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</si>
  <si>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</si>
  <si>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</si>
  <si>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</si>
  <si>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</si>
  <si>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</si>
  <si>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</si>
  <si>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</si>
  <si>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</si>
  <si>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</si>
  <si>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</si>
  <si>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</si>
  <si>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</si>
  <si>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</si>
  <si>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</si>
  <si>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</si>
  <si>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</si>
  <si>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</si>
  <si>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</si>
  <si>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</si>
  <si>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</si>
  <si>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</si>
  <si>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</si>
  <si>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</si>
  <si>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</si>
  <si>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</si>
  <si>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</si>
  <si>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</si>
  <si>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</si>
  <si>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</si>
  <si>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</si>
  <si>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</si>
  <si>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</si>
  <si>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</si>
  <si>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</si>
  <si>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</si>
  <si>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</si>
  <si>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</si>
  <si>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</si>
  <si>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</si>
  <si>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</si>
  <si>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</si>
  <si>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</si>
  <si>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</si>
  <si>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</si>
  <si>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</si>
  <si>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</si>
  <si>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</si>
  <si>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</si>
  <si>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</si>
  <si>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</si>
  <si>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</si>
  <si>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</si>
  <si>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</si>
  <si>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</si>
  <si>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</si>
  <si>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</si>
  <si>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</si>
  <si>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</si>
  <si>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</si>
  <si>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</si>
  <si>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</si>
  <si>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</si>
  <si>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</si>
  <si>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</si>
  <si>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</si>
  <si>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</si>
  <si>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</si>
  <si>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</si>
  <si>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</si>
  <si>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</si>
  <si>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</si>
  <si>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</si>
  <si>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</si>
  <si>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</si>
  <si>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</si>
  <si>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</si>
  <si>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</si>
  <si>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</si>
  <si>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</si>
  <si>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</si>
  <si>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</si>
  <si>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</si>
  <si>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</si>
  <si>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</si>
  <si>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</si>
  <si>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</si>
  <si>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</si>
  <si>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</si>
  <si>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</si>
  <si>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</si>
  <si>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</si>
  <si>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</si>
  <si>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</si>
  <si>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</si>
  <si>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</si>
  <si>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</si>
  <si>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</si>
  <si>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</si>
  <si>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</si>
  <si>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</si>
  <si>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</si>
  <si>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</si>
  <si>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</si>
  <si>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</si>
  <si>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</si>
  <si>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</si>
  <si>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</si>
  <si>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</si>
  <si>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</si>
  <si>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</si>
  <si>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</si>
  <si>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</si>
  <si>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</si>
  <si>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</si>
  <si>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</si>
  <si>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</si>
  <si>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</si>
  <si>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</si>
  <si>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</si>
  <si>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</si>
  <si>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</si>
  <si>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</si>
  <si>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</si>
  <si>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</si>
  <si>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</si>
  <si>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</si>
  <si>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</si>
  <si>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</si>
  <si>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</si>
  <si>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</si>
  <si>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</si>
  <si>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</si>
  <si>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</si>
  <si>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</si>
  <si>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</si>
  <si>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</si>
  <si>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</si>
  <si>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</si>
  <si>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</si>
  <si>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</si>
  <si>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</si>
  <si>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</si>
  <si>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</si>
  <si>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</si>
  <si>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</si>
  <si>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</si>
  <si>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</si>
  <si>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</si>
  <si>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</si>
  <si>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</si>
  <si>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</si>
  <si>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</si>
  <si>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</si>
  <si>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</si>
  <si>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</si>
  <si>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</si>
  <si>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</si>
  <si>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</si>
  <si>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</si>
  <si>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</si>
  <si>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</si>
  <si>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</si>
  <si>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</si>
  <si>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</si>
  <si>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</si>
  <si>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</si>
  <si>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</si>
  <si>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</si>
  <si>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</si>
  <si>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</si>
  <si>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</si>
  <si>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</si>
  <si>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</si>
  <si>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</si>
  <si>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</si>
  <si>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</si>
  <si>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</si>
  <si>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</si>
  <si>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</si>
  <si>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</si>
  <si>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</si>
  <si>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</si>
  <si>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</si>
  <si>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</si>
  <si>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</si>
  <si>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</si>
  <si>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</si>
  <si>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</si>
  <si>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</si>
  <si>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</si>
  <si>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</si>
  <si>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</si>
  <si>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</si>
  <si>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</si>
  <si>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</si>
  <si>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</si>
  <si>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</si>
  <si>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</si>
  <si>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</si>
  <si>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</si>
  <si>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</si>
  <si>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</si>
  <si>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</si>
  <si>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</si>
  <si>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</si>
  <si>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</si>
  <si>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</si>
  <si>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</si>
  <si>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</si>
  <si>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</si>
  <si>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</si>
  <si>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</si>
  <si>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</si>
  <si>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</si>
  <si>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</si>
  <si>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</si>
  <si>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</si>
  <si>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</si>
  <si>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</si>
  <si>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</si>
  <si>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</si>
  <si>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</si>
  <si>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</si>
  <si>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</si>
  <si>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</si>
  <si>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</si>
  <si>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</si>
  <si>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</si>
  <si>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</si>
  <si>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</si>
  <si>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</si>
  <si>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</si>
  <si>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</si>
  <si>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</si>
  <si>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</si>
  <si>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</si>
  <si>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</si>
  <si>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</si>
  <si>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</si>
  <si>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</si>
  <si>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</si>
  <si>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</si>
  <si>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</si>
  <si>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</si>
  <si>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</si>
  <si>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</si>
  <si>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</si>
  <si>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</si>
  <si>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</si>
  <si>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</si>
  <si>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</si>
  <si>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</si>
  <si>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</si>
  <si>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</si>
  <si>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</si>
  <si>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</si>
  <si>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</si>
  <si>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</si>
  <si>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</si>
  <si>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</si>
  <si>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</si>
  <si>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</si>
  <si>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</si>
  <si>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</si>
  <si>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</si>
  <si>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</si>
  <si>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</si>
  <si>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</si>
  <si>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</si>
  <si>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</si>
  <si>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</si>
  <si>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</si>
  <si>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</si>
  <si>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</si>
  <si>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</si>
  <si>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</si>
  <si>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</si>
  <si>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</si>
  <si>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</si>
  <si>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</si>
  <si>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</si>
  <si>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</si>
  <si>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</si>
  <si>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</si>
  <si>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</si>
  <si>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</si>
  <si>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</si>
  <si>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</si>
  <si>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</si>
  <si>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</si>
  <si>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</si>
  <si>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</si>
  <si>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</si>
  <si>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</si>
  <si>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</si>
  <si>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</si>
  <si>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</si>
  <si>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</si>
  <si>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</si>
  <si>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</si>
  <si>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</si>
  <si>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</si>
  <si>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</si>
  <si>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</si>
  <si>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</si>
  <si>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</si>
  <si>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</si>
  <si>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</si>
  <si>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</si>
  <si>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</si>
  <si>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</si>
  <si>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</si>
  <si>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</si>
  <si>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</si>
  <si>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</si>
  <si>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</si>
  <si>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</si>
  <si>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</si>
  <si>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</si>
  <si>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</si>
  <si>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</si>
  <si>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</si>
  <si>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</si>
  <si>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</si>
  <si>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</si>
  <si>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</si>
  <si>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</si>
  <si>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</si>
  <si>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</si>
  <si>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</si>
  <si>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</si>
  <si>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</si>
  <si>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</si>
  <si>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</si>
  <si>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</si>
  <si>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</si>
  <si>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</si>
  <si>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</si>
  <si>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</si>
  <si>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</si>
  <si>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</si>
  <si>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</si>
  <si>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</si>
  <si>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</si>
  <si>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</si>
  <si>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</si>
  <si>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</si>
  <si>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</si>
  <si>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</si>
  <si>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</si>
  <si>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</si>
  <si>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</si>
  <si>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</si>
  <si>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</si>
  <si>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</si>
  <si>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</si>
  <si>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</si>
  <si>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</si>
  <si>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</si>
  <si>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</si>
  <si>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</si>
  <si>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</si>
  <si>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</si>
  <si>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</si>
  <si>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</si>
  <si>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</si>
  <si>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</si>
  <si>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</si>
  <si>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</si>
  <si>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</si>
  <si>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</si>
  <si>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</si>
  <si>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</si>
  <si>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</si>
  <si>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</si>
  <si>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</si>
  <si>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</si>
  <si>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</si>
  <si>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</si>
  <si>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</si>
  <si>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</si>
  <si>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</si>
  <si>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</si>
  <si>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</si>
  <si>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</si>
  <si>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</si>
  <si>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</si>
  <si>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</si>
  <si>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</si>
  <si>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</si>
  <si>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</si>
  <si>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</si>
  <si>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</si>
  <si>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</si>
  <si>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</si>
  <si>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</si>
  <si>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</si>
  <si>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</si>
  <si>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</si>
  <si>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</si>
  <si>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</si>
  <si>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</si>
  <si>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</si>
  <si>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</si>
  <si>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</si>
  <si>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</si>
  <si>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</si>
  <si>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</si>
  <si>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</si>
  <si>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</si>
  <si>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</si>
  <si>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</si>
  <si>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</si>
  <si>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</si>
  <si>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</si>
  <si>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</si>
  <si>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</si>
  <si>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</si>
  <si>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</si>
  <si>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</si>
  <si>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</si>
  <si>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</si>
  <si>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</si>
  <si>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</si>
  <si>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</si>
  <si>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</si>
  <si>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</si>
  <si>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</si>
  <si>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</si>
  <si>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</si>
  <si>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</si>
  <si>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</si>
  <si>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</si>
  <si>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</si>
  <si>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</si>
  <si>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</si>
  <si>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</si>
  <si>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</si>
  <si>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</si>
  <si>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</si>
  <si>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</si>
  <si>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</si>
  <si>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</si>
  <si>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</si>
  <si>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</si>
  <si>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</si>
  <si>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</si>
  <si>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</si>
  <si>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</si>
  <si>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</si>
  <si>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</si>
  <si>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</si>
  <si>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</si>
  <si>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</si>
  <si>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</si>
  <si>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</si>
  <si>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</si>
  <si>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</si>
  <si>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</si>
  <si>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</si>
  <si>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</si>
  <si>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</si>
  <si>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</si>
  <si>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</si>
  <si>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</si>
  <si>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</si>
  <si>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</si>
  <si>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</si>
  <si>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</si>
  <si>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</si>
  <si>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</si>
  <si>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</si>
  <si>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</si>
  <si>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</si>
  <si>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</si>
  <si>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</si>
  <si>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</si>
  <si>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</si>
  <si>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</si>
  <si>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</si>
  <si>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</si>
  <si>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</si>
  <si>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</si>
  <si>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</si>
  <si>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</si>
  <si>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</si>
  <si>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</si>
  <si>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</si>
  <si>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</si>
  <si>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</si>
  <si>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</si>
  <si>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</si>
  <si>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</si>
  <si>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</si>
  <si>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</si>
  <si>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</si>
  <si>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</si>
  <si>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</si>
  <si>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</si>
  <si>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</si>
  <si>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</si>
  <si>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</si>
  <si>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</si>
  <si>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</si>
  <si>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</si>
  <si>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</si>
  <si>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</si>
  <si>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</si>
  <si>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</si>
  <si>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</si>
  <si>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</si>
  <si>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</si>
  <si>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</si>
  <si>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</si>
  <si>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</si>
  <si>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</si>
  <si>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</si>
  <si>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</si>
  <si>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</si>
  <si>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</si>
  <si>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</si>
  <si>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</si>
  <si>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</si>
  <si>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</si>
  <si>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</si>
  <si>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</si>
  <si>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</si>
  <si>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</si>
  <si>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</si>
  <si>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</si>
  <si>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</si>
  <si>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</si>
  <si>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</si>
  <si>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</si>
  <si>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</si>
  <si>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</si>
  <si>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</si>
  <si>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</si>
  <si>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</si>
  <si>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</si>
  <si>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</si>
  <si>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</si>
  <si>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</si>
  <si>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</si>
  <si>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</si>
  <si>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</si>
  <si>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</si>
  <si>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</si>
  <si>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</si>
  <si>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</si>
  <si>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</si>
  <si>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</si>
  <si>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</si>
  <si>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</si>
  <si>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</si>
  <si>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</si>
  <si>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</si>
  <si>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</si>
  <si>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</si>
  <si>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</si>
  <si>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</si>
  <si>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</si>
  <si>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</si>
  <si>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</si>
  <si>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</si>
  <si>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</si>
  <si>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</si>
  <si>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</si>
  <si>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</si>
  <si>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</si>
  <si>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</si>
  <si>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</si>
  <si>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</si>
  <si>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</si>
  <si>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</si>
  <si>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</si>
  <si>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</si>
  <si>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</si>
  <si>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</si>
  <si>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</si>
  <si>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</si>
  <si>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</si>
  <si>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</si>
  <si>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</si>
  <si>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</si>
  <si>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</si>
  <si>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</si>
  <si>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</si>
  <si>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</si>
  <si>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</si>
  <si>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</si>
  <si>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</si>
  <si>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</si>
  <si>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</si>
  <si>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</si>
  <si>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</si>
  <si>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</si>
  <si>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</si>
  <si>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</si>
  <si>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</si>
  <si>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</si>
  <si>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</si>
  <si>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</si>
  <si>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</si>
  <si>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</si>
  <si>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</si>
  <si>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</si>
  <si>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</si>
  <si>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</si>
  <si>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</si>
  <si>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</si>
  <si>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</si>
  <si>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</si>
  <si>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</si>
  <si>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</si>
  <si>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</si>
  <si>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</si>
  <si>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</si>
  <si>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</si>
  <si>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</si>
  <si>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</si>
  <si>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</si>
  <si>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</si>
  <si>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</si>
  <si>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</si>
  <si>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</si>
  <si>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</si>
  <si>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</si>
  <si>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</si>
  <si>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</si>
  <si>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</si>
  <si>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</si>
  <si>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</si>
  <si>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</si>
  <si>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</si>
  <si>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</si>
  <si>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</si>
  <si>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</si>
  <si>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</si>
  <si>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</si>
  <si>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</si>
  <si>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</si>
  <si>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</si>
  <si>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</si>
  <si>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</si>
  <si>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</si>
  <si>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</si>
  <si>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</si>
  <si>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</si>
  <si>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</si>
  <si>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</si>
  <si>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</si>
  <si>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</si>
  <si>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</si>
  <si>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</si>
  <si>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</si>
  <si>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</si>
  <si>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</si>
  <si>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</si>
  <si>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</si>
  <si>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</si>
  <si>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</si>
  <si>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</si>
  <si>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</si>
  <si>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</si>
  <si>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</si>
  <si>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</si>
  <si>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</si>
  <si>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</si>
  <si>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</si>
  <si>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</si>
  <si>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</si>
  <si>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</si>
  <si>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</si>
  <si>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</si>
  <si>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</si>
  <si>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</si>
  <si>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</si>
  <si>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</si>
  <si>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</si>
  <si>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</si>
  <si>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</si>
  <si>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</si>
  <si>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</si>
  <si>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</si>
  <si>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</si>
  <si>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</si>
  <si>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</si>
  <si>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</si>
  <si>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</si>
  <si>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</si>
  <si>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</si>
  <si>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</si>
  <si>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</si>
  <si>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</si>
  <si>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</si>
  <si>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</si>
  <si>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</si>
  <si>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</si>
  <si>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</si>
  <si>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</si>
  <si>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</si>
  <si>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</si>
  <si>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</si>
  <si>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</si>
  <si>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</si>
  <si>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</si>
  <si>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</si>
  <si>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</si>
  <si>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</si>
  <si>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</si>
  <si>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</si>
  <si>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</si>
  <si>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</si>
  <si>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</si>
  <si>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</si>
  <si>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</si>
  <si>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</si>
  <si>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</si>
  <si>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</si>
  <si>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</si>
  <si>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</si>
  <si>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</si>
  <si>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</si>
  <si>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</si>
  <si>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</si>
  <si>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</si>
  <si>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</si>
  <si>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</si>
  <si>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</si>
  <si>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</si>
  <si>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</si>
  <si>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</si>
  <si>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</si>
  <si>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</si>
  <si>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</si>
  <si>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</si>
  <si>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</si>
  <si>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</si>
  <si>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</si>
  <si>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</si>
  <si>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</si>
  <si>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</si>
  <si>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</si>
  <si>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</si>
  <si>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</si>
  <si>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</si>
  <si>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</si>
  <si>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</si>
  <si>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</si>
  <si>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</si>
  <si>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</si>
  <si>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</si>
  <si>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</si>
  <si>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</si>
  <si>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</si>
  <si>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</si>
  <si>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</si>
  <si>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</si>
  <si>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</si>
  <si>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</si>
  <si>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</si>
  <si>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</si>
  <si>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</si>
  <si>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</si>
  <si>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</si>
  <si>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</si>
  <si>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</si>
  <si>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</si>
  <si>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</si>
  <si>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</si>
  <si>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</si>
  <si>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</si>
  <si>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</si>
  <si>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</si>
  <si>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</si>
  <si>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</si>
  <si>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</si>
  <si>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</si>
  <si>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</si>
  <si>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</si>
  <si>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</si>
  <si>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</si>
  <si>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</si>
  <si>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</si>
  <si>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</si>
  <si>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</si>
  <si>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</si>
  <si>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</si>
  <si>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</si>
  <si>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</si>
  <si>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</si>
  <si>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</si>
  <si>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</si>
  <si>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</si>
  <si>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</si>
  <si>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</si>
  <si>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</si>
  <si>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</si>
  <si>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</si>
  <si>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</si>
  <si>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</si>
  <si>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</si>
  <si>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</si>
  <si>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</si>
  <si>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</si>
  <si>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</si>
  <si>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</si>
  <si>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</si>
  <si>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</si>
  <si>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</si>
  <si>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</si>
  <si>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</si>
  <si>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</si>
  <si>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</si>
  <si>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</si>
  <si>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</si>
  <si>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</si>
  <si>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</si>
  <si>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</si>
  <si>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</si>
  <si>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</si>
  <si>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</si>
  <si>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</si>
  <si>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</si>
  <si>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</si>
  <si>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</si>
  <si>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</si>
  <si>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</si>
  <si>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</si>
  <si>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</si>
  <si>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</si>
  <si>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</si>
  <si>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</si>
  <si>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</si>
  <si>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</si>
  <si>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</si>
  <si>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</si>
  <si>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</si>
  <si>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</si>
  <si>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</si>
  <si>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</si>
  <si>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</si>
  <si>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</si>
  <si>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</si>
  <si>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</si>
  <si>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</si>
  <si>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</si>
  <si>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</si>
  <si>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</si>
  <si>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</si>
  <si>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</si>
  <si>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</si>
  <si>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</si>
  <si>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</si>
  <si>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</si>
  <si>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</si>
  <si>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</si>
  <si>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</si>
  <si>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</si>
  <si>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</si>
  <si>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</si>
  <si>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</si>
  <si>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</si>
  <si>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</si>
  <si>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</si>
  <si>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</si>
  <si>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</si>
  <si>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</si>
  <si>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</si>
  <si>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</si>
  <si>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</si>
  <si>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</si>
  <si>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</si>
  <si>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</si>
  <si>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</si>
  <si>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</si>
  <si>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</si>
  <si>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</si>
  <si>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</si>
  <si>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</si>
  <si>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</si>
  <si>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</si>
  <si>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</si>
  <si>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</si>
  <si>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</si>
  <si>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</si>
  <si>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</si>
  <si>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</si>
  <si>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</si>
  <si>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</si>
  <si>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</si>
  <si>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</si>
  <si>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</si>
  <si>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</si>
  <si>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</si>
  <si>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</si>
  <si>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</si>
  <si>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</si>
  <si>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</si>
  <si>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</si>
  <si>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</si>
  <si>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</si>
  <si>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</si>
  <si>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</si>
  <si>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</si>
  <si>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</si>
  <si>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</si>
  <si>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</si>
  <si>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</si>
  <si>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</si>
  <si>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</si>
  <si>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</si>
  <si>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</si>
  <si>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</si>
  <si>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</si>
  <si>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</si>
  <si>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</si>
  <si>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</si>
  <si>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</si>
  <si>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</si>
  <si>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</si>
  <si>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</si>
  <si>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</si>
  <si>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</si>
  <si>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</si>
  <si>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</si>
  <si>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</si>
  <si>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</si>
  <si>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</si>
  <si>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</si>
  <si>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</si>
  <si>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</si>
  <si>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</si>
  <si>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</si>
  <si>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</si>
  <si>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</si>
  <si>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</si>
  <si>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</si>
  <si>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</si>
  <si>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</si>
  <si>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</si>
  <si>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</si>
  <si>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</si>
  <si>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</si>
  <si>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</si>
  <si>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</si>
  <si>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</si>
  <si>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</si>
  <si>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</si>
  <si>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</si>
  <si>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</si>
  <si>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</si>
  <si>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</si>
  <si>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</si>
  <si>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</si>
  <si>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</si>
  <si>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</si>
  <si>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</si>
  <si>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</si>
  <si>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</si>
  <si>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</si>
  <si>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</si>
  <si>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</si>
  <si>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</si>
  <si>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</si>
  <si>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</si>
  <si>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</si>
  <si>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</si>
  <si>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</si>
  <si>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</si>
  <si>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</si>
  <si>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</si>
  <si>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</si>
  <si>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</si>
  <si>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</si>
  <si>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</si>
  <si>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</si>
  <si>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</si>
  <si>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</si>
  <si>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</si>
  <si>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</si>
  <si>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</si>
  <si>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</si>
  <si>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</si>
  <si>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</si>
  <si>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</si>
  <si>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</si>
  <si>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</si>
  <si>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</si>
  <si>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</si>
  <si>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</si>
  <si>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</si>
  <si>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</si>
  <si>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</si>
  <si>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</si>
  <si>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</si>
  <si>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</si>
  <si>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</si>
  <si>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</si>
  <si>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</si>
  <si>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</si>
  <si>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</si>
  <si>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</si>
  <si>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</si>
  <si>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</si>
  <si>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</si>
  <si>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</si>
  <si>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</si>
  <si>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</si>
  <si>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</si>
  <si>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</si>
  <si>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</si>
  <si>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</si>
  <si>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</si>
  <si>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</si>
  <si>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</si>
  <si>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</si>
  <si>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</si>
  <si>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</si>
  <si>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</si>
  <si>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</si>
  <si>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</si>
  <si>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</si>
  <si>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</si>
  <si>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</si>
  <si>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</si>
  <si>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</si>
  <si>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</si>
  <si>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</si>
  <si>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</si>
  <si>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</si>
  <si>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</si>
  <si>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</si>
  <si>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</si>
  <si>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</si>
  <si>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</si>
  <si>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</si>
  <si>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</si>
  <si>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</si>
  <si>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</si>
  <si>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</si>
  <si>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</si>
  <si>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</si>
  <si>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</si>
  <si>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</si>
  <si>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</si>
  <si>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</si>
  <si>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</si>
  <si>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</si>
  <si>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</si>
  <si>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</si>
  <si>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</si>
  <si>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</si>
  <si>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</si>
  <si>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</si>
  <si>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</si>
  <si>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</si>
  <si>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</si>
  <si>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</si>
  <si>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</si>
  <si>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</si>
  <si>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</si>
  <si>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</si>
  <si>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</si>
  <si>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</si>
  <si>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</si>
  <si>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</si>
  <si>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</si>
  <si>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</si>
  <si>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</si>
  <si>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</si>
  <si>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</si>
  <si>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</si>
  <si>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</si>
  <si>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</si>
  <si>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</si>
  <si>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</si>
  <si>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</si>
  <si>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</si>
  <si>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</si>
  <si>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</si>
  <si>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</si>
  <si>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</si>
  <si>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</si>
  <si>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</si>
  <si>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</si>
  <si>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</si>
  <si>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</si>
  <si>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</si>
  <si>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</si>
  <si>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</si>
  <si>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</si>
  <si>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</si>
  <si>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</si>
  <si>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</si>
  <si>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</si>
  <si>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</si>
  <si>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</si>
  <si>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</si>
  <si>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</si>
  <si>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</si>
  <si>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</si>
  <si>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</si>
  <si>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</si>
  <si>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</si>
  <si>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</si>
  <si>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</si>
  <si>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</si>
  <si>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</si>
  <si>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</si>
  <si>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</si>
  <si>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</si>
  <si>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</si>
  <si>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</si>
  <si>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</si>
  <si>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</si>
  <si>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</si>
  <si>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</si>
  <si>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</si>
  <si>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</si>
  <si>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</si>
  <si>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</si>
  <si>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</si>
  <si>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</si>
  <si>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</si>
  <si>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</si>
  <si>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</si>
  <si>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</si>
  <si>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</si>
  <si>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</si>
  <si>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</si>
  <si>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</si>
  <si>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</si>
  <si>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</si>
  <si>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</si>
  <si>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</si>
  <si>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</si>
  <si>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</si>
  <si>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</si>
  <si>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</si>
  <si>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</si>
  <si>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</si>
  <si>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</si>
  <si>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</si>
  <si>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</si>
  <si>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</si>
  <si>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</si>
  <si>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</si>
  <si>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</si>
  <si>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</si>
  <si>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</si>
  <si>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</si>
  <si>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</si>
  <si>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</si>
  <si>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</si>
  <si>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</si>
  <si>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</si>
  <si>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</si>
  <si>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</si>
  <si>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</si>
  <si>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</si>
  <si>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</si>
  <si>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</si>
  <si>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</si>
  <si>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</si>
  <si>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</si>
  <si>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</si>
  <si>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</si>
  <si>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</si>
  <si>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</si>
  <si>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</si>
  <si>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</si>
  <si>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</si>
  <si>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</si>
  <si>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</si>
  <si>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</si>
  <si>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</si>
  <si>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</si>
  <si>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</si>
  <si>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</si>
  <si>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</si>
  <si>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</si>
  <si>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</si>
  <si>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</si>
  <si>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</si>
  <si>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</si>
  <si>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</si>
  <si>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</si>
  <si>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</si>
  <si>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</si>
  <si>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</si>
  <si>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</si>
  <si>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</si>
  <si>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</si>
  <si>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</si>
  <si>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</si>
  <si>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</si>
  <si>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</si>
  <si>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</si>
  <si>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</si>
  <si>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</si>
  <si>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</si>
  <si>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</si>
  <si>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</si>
  <si>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</si>
  <si>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</si>
  <si>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</si>
  <si>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</si>
  <si>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</si>
  <si>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</si>
  <si>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</si>
  <si>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</si>
  <si>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</si>
  <si>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</si>
  <si>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</si>
  <si>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</si>
  <si>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</si>
  <si>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</si>
  <si>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</si>
  <si>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</si>
  <si>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</si>
  <si>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</si>
  <si>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</si>
  <si>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</si>
  <si>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</si>
  <si>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</si>
  <si>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</si>
  <si>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</si>
  <si>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</si>
  <si>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</si>
  <si>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</si>
  <si>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</si>
  <si>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</si>
  <si>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</si>
  <si>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</si>
  <si>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</si>
  <si>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</si>
  <si>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</si>
  <si>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</si>
  <si>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</si>
  <si>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</si>
  <si>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</si>
  <si>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</si>
  <si>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</si>
  <si>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</si>
  <si>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</si>
  <si>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</si>
  <si>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</si>
  <si>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</si>
  <si>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</si>
  <si>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</si>
  <si>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</si>
  <si>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</si>
  <si>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</si>
  <si>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</si>
  <si>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</si>
  <si>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</si>
  <si>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</si>
  <si>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</si>
  <si>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</si>
  <si>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</si>
  <si>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</si>
  <si>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</si>
  <si>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</si>
  <si>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</si>
  <si>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</si>
  <si>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</si>
  <si>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</si>
  <si>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</si>
  <si>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</si>
  <si>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</si>
  <si>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</si>
  <si>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</si>
  <si>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</si>
  <si>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</si>
  <si>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</si>
  <si>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</si>
  <si>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</si>
  <si>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</si>
  <si>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</si>
  <si>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</si>
  <si>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</si>
  <si>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</si>
  <si>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</si>
  <si>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</si>
  <si>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</si>
  <si>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</si>
  <si>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</si>
  <si>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</si>
  <si>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</si>
  <si>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</si>
  <si>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</si>
  <si>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</si>
  <si>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</si>
  <si>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</si>
  <si>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</si>
  <si>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</si>
  <si>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</si>
  <si>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</si>
  <si>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</si>
  <si>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</si>
  <si>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</si>
  <si>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</si>
  <si>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</si>
  <si>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</si>
  <si>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</si>
  <si>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</si>
  <si>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</si>
  <si>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</si>
  <si>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</si>
  <si>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</si>
  <si>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</si>
  <si>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</si>
  <si>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</si>
  <si>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</si>
  <si>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</si>
  <si>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</si>
  <si>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</si>
  <si>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</si>
  <si>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</si>
  <si>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</si>
  <si>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</si>
  <si>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</si>
  <si>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</si>
  <si>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</si>
  <si>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</si>
  <si>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</si>
  <si>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</si>
  <si>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</si>
  <si>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</si>
  <si>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</si>
  <si>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</si>
  <si>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</si>
  <si>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</si>
  <si>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</si>
  <si>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</si>
  <si>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</si>
  <si>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</si>
  <si>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</si>
  <si>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</si>
  <si>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</si>
  <si>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</si>
  <si>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</si>
  <si>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</si>
  <si>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</si>
  <si>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</si>
  <si>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</si>
  <si>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</si>
  <si>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</si>
  <si>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</si>
  <si>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</si>
  <si>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</si>
  <si>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</si>
  <si>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</si>
  <si>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</si>
  <si>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</si>
  <si>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</si>
  <si>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</si>
  <si>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</si>
  <si>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</si>
  <si>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</si>
  <si>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</si>
  <si>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</si>
  <si>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</si>
  <si>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</si>
  <si>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</si>
  <si>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</si>
  <si>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</si>
  <si>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</si>
  <si>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</si>
  <si>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</si>
  <si>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</si>
  <si>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</si>
  <si>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</si>
  <si>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</si>
  <si>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</si>
  <si>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</si>
  <si>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</si>
  <si>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</si>
  <si>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</si>
  <si>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</si>
  <si>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</si>
  <si>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</si>
  <si>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</si>
  <si>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</si>
  <si>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</si>
  <si>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</si>
  <si>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</si>
  <si>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</si>
  <si>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</si>
  <si>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</si>
  <si>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</si>
  <si>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</si>
  <si>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</si>
  <si>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</si>
  <si>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</si>
  <si>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</si>
  <si>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</si>
  <si>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</si>
  <si>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</si>
  <si>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</si>
  <si>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</si>
  <si>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</si>
  <si>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</si>
  <si>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</si>
  <si>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</si>
  <si>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</si>
  <si>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</si>
  <si>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</si>
  <si>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</si>
  <si>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</si>
  <si>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</si>
  <si>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</si>
  <si>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</si>
  <si>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</si>
  <si>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</si>
  <si>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</si>
  <si>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</si>
  <si>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</si>
  <si>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</si>
  <si>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</si>
  <si>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</si>
  <si>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</si>
  <si>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</si>
  <si>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</si>
  <si>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</si>
  <si>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</si>
  <si>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</si>
  <si>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</si>
  <si>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</si>
  <si>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</si>
  <si>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</si>
  <si>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</si>
  <si>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</si>
  <si>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</si>
  <si>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</si>
  <si>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</si>
  <si>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</si>
  <si>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</si>
  <si>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</si>
  <si>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</si>
  <si>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</si>
  <si>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</si>
  <si>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</si>
  <si>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</si>
  <si>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</si>
  <si>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</si>
  <si>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</si>
  <si>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</si>
  <si>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</si>
  <si>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</si>
  <si>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</si>
  <si>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</si>
  <si>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</si>
  <si>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</si>
  <si>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</si>
  <si>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</si>
  <si>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</si>
  <si>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</si>
  <si>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</si>
  <si>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</si>
  <si>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</si>
  <si>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</si>
  <si>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</si>
  <si>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</si>
  <si>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</si>
  <si>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</si>
  <si>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</si>
  <si>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</si>
  <si>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</si>
  <si>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</si>
  <si>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</si>
  <si>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</si>
  <si>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</si>
  <si>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</si>
  <si>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</si>
  <si>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</si>
  <si>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</si>
  <si>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</si>
  <si>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</si>
  <si>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</si>
  <si>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</si>
  <si>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</si>
  <si>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</si>
  <si>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</si>
  <si>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</si>
  <si>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</si>
  <si>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</si>
  <si>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</si>
  <si>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</si>
  <si>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</si>
  <si>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</si>
  <si>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</si>
  <si>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</si>
  <si>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</si>
  <si>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</si>
  <si>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</si>
  <si>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</si>
  <si>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</si>
  <si>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</si>
  <si>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</si>
  <si>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</si>
  <si>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</si>
  <si>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</si>
  <si>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</si>
  <si>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</si>
  <si>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</si>
  <si>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</si>
  <si>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</si>
  <si>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</si>
  <si>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</si>
  <si>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</si>
  <si>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</si>
  <si>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</si>
  <si>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</si>
  <si>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</si>
  <si>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</si>
  <si>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</si>
  <si>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</si>
  <si>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</si>
  <si>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</si>
  <si>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</si>
  <si>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</si>
  <si>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</si>
  <si>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</si>
  <si>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</si>
  <si>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</si>
  <si>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</si>
  <si>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</si>
  <si>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</si>
  <si>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</si>
  <si>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</si>
  <si>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</si>
  <si>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</si>
  <si>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</si>
  <si>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</si>
  <si>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</si>
  <si>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</si>
  <si>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</si>
  <si>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</si>
  <si>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</si>
  <si>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</si>
  <si>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</si>
  <si>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</si>
  <si>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</si>
  <si>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</si>
  <si>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</si>
  <si>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</si>
  <si>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</si>
  <si>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</si>
  <si>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</si>
  <si>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</si>
  <si>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</si>
  <si>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</si>
  <si>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</si>
  <si>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</si>
  <si>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</si>
  <si>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</si>
  <si>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</si>
  <si>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</si>
  <si>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</si>
  <si>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</si>
  <si>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</si>
  <si>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</si>
  <si>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</si>
  <si>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</si>
  <si>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</si>
  <si>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</si>
  <si>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</si>
  <si>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</si>
  <si>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</si>
  <si>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</si>
  <si>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</si>
  <si>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</si>
  <si>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</si>
  <si>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</si>
  <si>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</si>
  <si>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</si>
  <si>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</si>
  <si>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</si>
  <si>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</si>
  <si>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</si>
  <si>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</si>
  <si>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</si>
  <si>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</si>
  <si>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</si>
  <si>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</si>
  <si>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</si>
  <si>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</si>
  <si>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</si>
  <si>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</si>
  <si>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</si>
  <si>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</si>
  <si>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</si>
  <si>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</si>
  <si>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</si>
  <si>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</si>
  <si>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</si>
  <si>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</si>
  <si>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</si>
  <si>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</si>
  <si>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</si>
  <si>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</si>
  <si>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</si>
  <si>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</si>
  <si>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</si>
  <si>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</si>
  <si>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</si>
  <si>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</si>
  <si>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</si>
  <si>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</si>
  <si>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</si>
  <si>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</si>
  <si>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</si>
  <si>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</si>
  <si>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</si>
  <si>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</si>
  <si>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</si>
  <si>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</si>
  <si>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</si>
  <si>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</si>
  <si>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</si>
  <si>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</si>
  <si>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</si>
  <si>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</si>
  <si>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</si>
  <si>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</si>
  <si>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</si>
  <si>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</si>
  <si>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</si>
  <si>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</si>
  <si>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</si>
  <si>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</si>
  <si>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</si>
  <si>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</si>
  <si>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</si>
  <si>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</si>
  <si>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</si>
  <si>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</si>
  <si>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</si>
  <si>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</si>
  <si>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</si>
  <si>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</si>
  <si>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</si>
  <si>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</si>
  <si>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</si>
  <si>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</si>
  <si>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</si>
  <si>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</si>
  <si>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</si>
  <si>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</si>
  <si>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</si>
  <si>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</si>
  <si>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</si>
  <si>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</si>
  <si>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</si>
  <si>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</si>
  <si>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</si>
  <si>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</si>
  <si>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</si>
  <si>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</si>
  <si>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</si>
  <si>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</si>
  <si>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</si>
  <si>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</si>
  <si>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</si>
  <si>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</si>
  <si>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</si>
  <si>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</si>
  <si>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</si>
  <si>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</si>
  <si>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</si>
  <si>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</si>
  <si>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</si>
  <si>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</si>
  <si>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</si>
  <si>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</si>
  <si>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</si>
  <si>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</si>
  <si>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</si>
  <si>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</si>
  <si>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</si>
  <si>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</si>
  <si>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</si>
  <si>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</si>
  <si>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</si>
  <si>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</si>
  <si>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</si>
  <si>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</si>
  <si>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</si>
  <si>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</si>
  <si>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</si>
  <si>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</si>
  <si>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</si>
  <si>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</si>
  <si>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</si>
  <si>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</si>
  <si>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</si>
  <si>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</si>
  <si>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</si>
  <si>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</si>
  <si>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</si>
  <si>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</si>
  <si>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</si>
  <si>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</si>
  <si>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</si>
  <si>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</si>
  <si>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</si>
  <si>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</si>
  <si>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</si>
  <si>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</si>
  <si>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</si>
  <si>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</si>
  <si>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</si>
  <si>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</si>
  <si>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</si>
  <si>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</si>
  <si>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</si>
  <si>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</si>
  <si>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</si>
  <si>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</si>
  <si>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</si>
  <si>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</si>
  <si>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</si>
  <si>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</si>
  <si>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</si>
  <si>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</si>
  <si>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</si>
  <si>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</si>
  <si>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</si>
  <si>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</si>
  <si>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</si>
  <si>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</si>
  <si>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</si>
  <si>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</si>
  <si>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</si>
  <si>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</si>
  <si>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</si>
  <si>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</si>
  <si>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</si>
  <si>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</si>
  <si>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</si>
  <si>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</si>
  <si>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</si>
  <si>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</si>
  <si>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</si>
  <si>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</si>
  <si>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</si>
  <si>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</si>
  <si>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</si>
  <si>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</si>
  <si>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</si>
  <si>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</si>
  <si>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</si>
  <si>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</si>
  <si>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</si>
  <si>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</si>
  <si>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</si>
  <si>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</si>
  <si>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</si>
  <si>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</si>
  <si>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</si>
  <si>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</si>
  <si>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</si>
  <si>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</si>
  <si>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</si>
  <si>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</si>
  <si>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</si>
  <si>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</si>
  <si>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</si>
  <si>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</si>
  <si>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</si>
  <si>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</si>
  <si>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</si>
  <si>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</si>
  <si>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</si>
  <si>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</si>
  <si>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</si>
  <si>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</si>
  <si>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</si>
  <si>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</si>
  <si>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</si>
  <si>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</si>
  <si>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</si>
  <si>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</si>
  <si>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</si>
  <si>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</si>
  <si>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</si>
  <si>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</si>
  <si>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</si>
  <si>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</si>
  <si>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</si>
  <si>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</si>
  <si>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</si>
  <si>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</si>
  <si>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</si>
  <si>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</si>
  <si>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</si>
  <si>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</si>
  <si>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</si>
  <si>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</si>
  <si>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</si>
  <si>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</si>
  <si>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</si>
  <si>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</si>
  <si>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</si>
  <si>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</si>
  <si>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</si>
  <si>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</si>
  <si>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</si>
  <si>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</si>
  <si>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</si>
  <si>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</si>
  <si>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</si>
  <si>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</si>
  <si>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</si>
  <si>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</si>
  <si>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</si>
  <si>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</si>
  <si>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</si>
  <si>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</si>
  <si>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</si>
  <si>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</si>
  <si>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</si>
  <si>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</si>
  <si>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</si>
  <si>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</si>
  <si>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</si>
  <si>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</si>
  <si>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</si>
  <si>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</si>
  <si>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</si>
  <si>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</si>
  <si>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</si>
  <si>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</si>
  <si>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</si>
  <si>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</si>
  <si>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</si>
  <si>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</si>
  <si>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</si>
  <si>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</si>
  <si>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</si>
  <si>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</si>
  <si>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</si>
  <si>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</si>
  <si>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</si>
  <si>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</si>
  <si>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</si>
  <si>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</si>
  <si>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</si>
  <si>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</si>
  <si>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</si>
  <si>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</si>
  <si>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</si>
  <si>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</si>
  <si>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</si>
  <si>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</si>
  <si>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</si>
  <si>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</si>
  <si>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</si>
  <si>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</si>
  <si>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</si>
  <si>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</si>
  <si>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</si>
  <si>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</si>
  <si>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</si>
  <si>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</si>
  <si>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</si>
  <si>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</si>
  <si>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</si>
  <si>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</si>
  <si>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</si>
  <si>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</si>
  <si>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</si>
  <si>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</si>
  <si>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</si>
  <si>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</si>
  <si>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</si>
  <si>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</si>
  <si>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</si>
  <si>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</si>
  <si>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</si>
  <si>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</si>
  <si>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</si>
  <si>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</si>
  <si>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</si>
  <si>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</si>
  <si>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</si>
  <si>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</si>
  <si>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</si>
  <si>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</si>
  <si>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</si>
  <si>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</si>
  <si>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</si>
  <si>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</si>
  <si>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</si>
  <si>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</si>
  <si>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</si>
  <si>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</si>
  <si>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</si>
  <si>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</si>
  <si>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</si>
  <si>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</si>
  <si>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</si>
  <si>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</si>
  <si>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</si>
  <si>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</si>
  <si>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</si>
  <si>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</si>
  <si>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</si>
  <si>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</si>
  <si>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</si>
  <si>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</si>
  <si>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</si>
  <si>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</si>
  <si>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</si>
  <si>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</si>
  <si>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</si>
  <si>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</si>
  <si>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</si>
  <si>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</si>
  <si>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</si>
  <si>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</si>
  <si>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</si>
  <si>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</si>
  <si>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</si>
  <si>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</si>
  <si>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</si>
  <si>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</si>
  <si>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</si>
  <si>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</si>
  <si>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</si>
  <si>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</si>
  <si>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</si>
  <si>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</si>
  <si>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</si>
  <si>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</si>
  <si>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</si>
  <si>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</si>
  <si>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</si>
  <si>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</si>
  <si>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</si>
  <si>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</si>
  <si>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</si>
  <si>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</si>
  <si>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</si>
  <si>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</si>
  <si>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</si>
  <si>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</si>
  <si>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</si>
  <si>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</si>
  <si>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</si>
  <si>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</si>
  <si>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</si>
  <si>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</si>
  <si>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</si>
  <si>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</si>
  <si>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</si>
  <si>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</si>
  <si>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</si>
  <si>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</si>
  <si>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</si>
  <si>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</si>
  <si>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</si>
  <si>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</si>
  <si>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</si>
  <si>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</si>
  <si>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</si>
  <si>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</si>
  <si>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</si>
  <si>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</si>
  <si>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</si>
  <si>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</si>
  <si>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</si>
  <si>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</si>
  <si>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</si>
  <si>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</si>
  <si>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</si>
  <si>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</si>
  <si>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</si>
  <si>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</si>
  <si>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</si>
  <si>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</si>
  <si>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</si>
  <si>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</si>
  <si>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</si>
  <si>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</si>
  <si>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</si>
  <si>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</si>
  <si>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</si>
  <si>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</si>
  <si>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</si>
  <si>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</si>
  <si>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</si>
  <si>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</si>
  <si>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</si>
  <si>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</si>
  <si>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</si>
  <si>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</si>
  <si>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</si>
  <si>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</si>
  <si>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</si>
  <si>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</si>
  <si>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</si>
  <si>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</si>
  <si>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</si>
  <si>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</si>
  <si>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</si>
  <si>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</si>
  <si>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</si>
  <si>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</si>
  <si>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</si>
  <si>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</si>
  <si>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</si>
  <si>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</si>
  <si>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</si>
  <si>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</si>
  <si>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</si>
  <si>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</si>
  <si>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</si>
  <si>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</si>
  <si>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</si>
  <si>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</si>
  <si>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</si>
  <si>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</si>
  <si>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</si>
  <si>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</si>
  <si>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</si>
  <si>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</si>
  <si>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</si>
  <si>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</si>
  <si>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</si>
  <si>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</si>
  <si>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</si>
  <si>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</si>
  <si>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</si>
  <si>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</si>
  <si>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</si>
  <si>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</si>
  <si>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</si>
  <si>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</si>
  <si>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</si>
  <si>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</si>
  <si>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</si>
  <si>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</si>
  <si>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</si>
  <si>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</si>
  <si>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</si>
  <si>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</si>
  <si>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</si>
  <si>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</si>
  <si>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</si>
  <si>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</si>
  <si>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</si>
  <si>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</si>
  <si>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</si>
  <si>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</si>
  <si>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</si>
  <si>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</si>
  <si>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</si>
  <si>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</si>
  <si>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</si>
  <si>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</si>
  <si>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</si>
  <si>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</si>
  <si>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</si>
  <si>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</si>
  <si>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</si>
  <si>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</si>
  <si>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</si>
  <si>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</si>
  <si>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</si>
  <si>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</si>
  <si>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</si>
  <si>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</si>
  <si>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</si>
  <si>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</si>
  <si>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</si>
  <si>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</si>
  <si>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</si>
  <si>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</si>
  <si>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</si>
  <si>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</si>
  <si>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</si>
  <si>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</si>
  <si>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</si>
  <si>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</si>
  <si>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</si>
  <si>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</si>
  <si>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</si>
  <si>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</si>
  <si>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</si>
  <si>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</si>
  <si>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</si>
  <si>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</si>
  <si>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</si>
  <si>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</si>
  <si>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</si>
  <si>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</si>
  <si>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</si>
  <si>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</si>
  <si>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</si>
  <si>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</si>
  <si>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</si>
  <si>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</si>
  <si>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</si>
  <si>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</si>
  <si>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</si>
  <si>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</si>
  <si>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</si>
  <si>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</si>
  <si>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</si>
  <si>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</si>
  <si>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</si>
  <si>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</si>
  <si>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</si>
  <si>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</si>
  <si>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</si>
  <si>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</si>
  <si>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</si>
  <si>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</si>
  <si>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</si>
  <si>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</si>
  <si>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</si>
  <si>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</si>
  <si>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</si>
  <si>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</si>
  <si>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</si>
  <si>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</si>
  <si>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</si>
  <si>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</si>
  <si>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</si>
  <si>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</si>
  <si>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</si>
  <si>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</si>
  <si>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</si>
  <si>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</si>
  <si>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</si>
  <si>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</si>
  <si>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</si>
  <si>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</si>
  <si>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</si>
  <si>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</si>
  <si>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</si>
  <si>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</si>
  <si>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</si>
  <si>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</si>
  <si>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</si>
  <si>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</si>
  <si>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</si>
  <si>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</si>
  <si>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</si>
  <si>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</si>
  <si>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</si>
  <si>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</si>
  <si>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</si>
  <si>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</si>
  <si>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</si>
  <si>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</si>
  <si>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</si>
  <si>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</si>
  <si>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</si>
  <si>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</si>
  <si>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</si>
  <si>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</si>
  <si>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</si>
  <si>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</si>
  <si>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</si>
  <si>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</si>
  <si>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</si>
  <si>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</si>
  <si>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</si>
  <si>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</si>
  <si>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</si>
  <si>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</si>
  <si>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</si>
  <si>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</si>
  <si>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</si>
  <si>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</si>
  <si>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</si>
  <si>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</si>
  <si>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</si>
  <si>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</si>
  <si>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</si>
  <si>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</si>
  <si>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</si>
  <si>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</si>
  <si>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</si>
  <si>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</si>
  <si>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</si>
  <si>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</si>
  <si>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</si>
  <si>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</si>
  <si>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</si>
  <si>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</si>
  <si>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</si>
  <si>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</si>
  <si>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</si>
  <si>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</si>
  <si>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</si>
  <si>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</si>
  <si>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</si>
  <si>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</si>
  <si>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</si>
  <si>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</si>
  <si>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</si>
  <si>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</si>
  <si>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</si>
  <si>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</si>
  <si>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</si>
  <si>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</si>
  <si>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</si>
  <si>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</si>
  <si>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</si>
  <si>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</si>
  <si>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</si>
  <si>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</si>
  <si>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</si>
  <si>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</si>
  <si>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</si>
  <si>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</si>
  <si>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</si>
  <si>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</si>
  <si>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</si>
  <si>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</si>
  <si>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</si>
  <si>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</si>
  <si>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</si>
  <si>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</si>
  <si>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</si>
  <si>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</si>
  <si>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</si>
  <si>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</si>
  <si>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</si>
  <si>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</si>
  <si>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</si>
  <si>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</si>
  <si>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</si>
  <si>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</si>
  <si>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</si>
  <si>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</si>
  <si>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</si>
  <si>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</si>
  <si>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</si>
  <si>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</si>
  <si>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</si>
  <si>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</si>
  <si>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</si>
  <si>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</si>
  <si>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</si>
  <si>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</si>
  <si>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</si>
  <si>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</si>
  <si>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</si>
  <si>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</si>
  <si>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</si>
  <si>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</si>
  <si>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</si>
  <si>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</si>
  <si>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</si>
  <si>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</si>
  <si>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</si>
  <si>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</si>
  <si>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</si>
  <si>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</si>
  <si>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</si>
  <si>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</si>
  <si>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</si>
  <si>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</si>
  <si>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</si>
  <si>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</si>
  <si>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</si>
  <si>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</si>
  <si>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</si>
  <si>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</si>
  <si>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</si>
  <si>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</si>
  <si>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</si>
  <si>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</si>
  <si>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</si>
  <si>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</si>
  <si>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</si>
  <si>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</si>
  <si>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</si>
  <si>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</si>
  <si>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</si>
  <si>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</si>
  <si>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</si>
  <si>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</si>
  <si>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</si>
  <si>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</si>
  <si>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</si>
  <si>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</si>
  <si>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</si>
  <si>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</si>
  <si>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</si>
  <si>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</si>
  <si>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</si>
  <si>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</si>
  <si>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</si>
  <si>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</si>
  <si>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</si>
  <si>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</si>
  <si>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</si>
  <si>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</si>
  <si>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</si>
  <si>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</si>
  <si>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</si>
  <si>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</si>
  <si>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</si>
  <si>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</si>
  <si>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</si>
  <si>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</si>
  <si>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</si>
  <si>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</si>
  <si>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</si>
  <si>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</si>
  <si>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</si>
  <si>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</si>
  <si>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</si>
  <si>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</si>
  <si>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</si>
  <si>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</si>
  <si>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</si>
  <si>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</si>
  <si>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</si>
  <si>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</si>
  <si>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</si>
  <si>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</si>
  <si>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</si>
  <si>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</si>
  <si>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</si>
  <si>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</si>
  <si>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</si>
  <si>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</si>
  <si>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</si>
  <si>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</si>
  <si>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</si>
  <si>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</si>
  <si>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</si>
  <si>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</si>
  <si>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</si>
  <si>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</si>
  <si>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</si>
  <si>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</si>
  <si>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</si>
  <si>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</si>
  <si>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</si>
  <si>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</si>
  <si>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</si>
  <si>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</si>
  <si>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</si>
  <si>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</si>
  <si>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</si>
  <si>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</si>
  <si>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</si>
  <si>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</si>
  <si>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</si>
  <si>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</si>
  <si>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</si>
  <si>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</si>
  <si>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</si>
  <si>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</si>
  <si>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</si>
  <si>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</si>
  <si>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</si>
  <si>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</si>
  <si>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</si>
  <si>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</si>
  <si>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</si>
  <si>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</si>
  <si>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</si>
  <si>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</si>
  <si>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</si>
  <si>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</si>
  <si>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</si>
  <si>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</si>
  <si>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</si>
  <si>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</si>
  <si>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</si>
  <si>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</si>
  <si>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</si>
  <si>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</si>
  <si>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</si>
  <si>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</si>
  <si>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</si>
  <si>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</si>
  <si>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</si>
  <si>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</si>
  <si>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</si>
  <si>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</si>
  <si>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</si>
  <si>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</si>
  <si>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</si>
  <si>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</si>
  <si>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</si>
  <si>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</si>
  <si>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</si>
  <si>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</si>
  <si>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</si>
  <si>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</si>
  <si>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</si>
  <si>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</si>
  <si>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</si>
  <si>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</si>
  <si>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</si>
  <si>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</si>
  <si>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</si>
  <si>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</si>
  <si>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</si>
  <si>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</si>
  <si>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</si>
  <si>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</si>
  <si>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</si>
  <si>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</si>
  <si>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</si>
  <si>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</si>
  <si>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</si>
  <si>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</si>
  <si>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</si>
  <si>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</si>
  <si>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</si>
  <si>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</si>
  <si>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</si>
  <si>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</si>
  <si>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</si>
  <si>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</si>
  <si>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</si>
  <si>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</si>
  <si>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</si>
  <si>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</si>
  <si>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</si>
  <si>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</si>
  <si>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</si>
  <si>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</si>
  <si>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</si>
  <si>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</si>
  <si>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</si>
  <si>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</si>
  <si>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</si>
  <si>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</si>
  <si>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</si>
  <si>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</si>
  <si>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</si>
  <si>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</si>
  <si>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</si>
  <si>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</si>
  <si>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</si>
  <si>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</si>
  <si>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</si>
  <si>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</si>
  <si>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</si>
  <si>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</si>
  <si>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</si>
  <si>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</si>
  <si>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</si>
  <si>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</si>
  <si>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</si>
  <si>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</si>
  <si>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</si>
  <si>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</si>
  <si>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</si>
  <si>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</si>
  <si>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</si>
  <si>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</si>
  <si>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</si>
  <si>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</si>
  <si>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</si>
  <si>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</si>
  <si>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</si>
  <si>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</si>
  <si>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</si>
  <si>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</si>
  <si>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</si>
  <si>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</si>
  <si>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</si>
  <si>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</si>
  <si>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</si>
  <si>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</si>
  <si>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</si>
  <si>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</si>
  <si>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</si>
  <si>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</si>
  <si>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</si>
  <si>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</si>
  <si>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</si>
  <si>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</si>
  <si>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</si>
  <si>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</si>
  <si>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</si>
  <si>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</si>
  <si>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</si>
  <si>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</si>
  <si>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</si>
  <si>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</si>
  <si>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</si>
  <si>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</si>
  <si>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</si>
  <si>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</si>
  <si>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</si>
  <si>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</si>
  <si>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</si>
  <si>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</si>
  <si>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</si>
  <si>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</si>
  <si>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</si>
  <si>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</si>
  <si>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</si>
  <si>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</si>
  <si>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</si>
  <si>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</si>
  <si>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</si>
  <si>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</si>
  <si>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</si>
  <si>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</si>
  <si>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</si>
  <si>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</si>
  <si>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</si>
  <si>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</si>
  <si>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</si>
  <si>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</si>
  <si>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</si>
  <si>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</si>
  <si>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</si>
  <si>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</si>
  <si>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</si>
  <si>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</si>
  <si>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</si>
  <si>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</si>
  <si>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</si>
  <si>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</si>
  <si>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</si>
  <si>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</si>
  <si>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</si>
  <si>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</si>
  <si>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</si>
  <si>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</si>
  <si>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</si>
  <si>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</si>
  <si>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</si>
  <si>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</si>
  <si>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</si>
  <si>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</si>
  <si>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</si>
  <si>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</si>
  <si>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</si>
  <si>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</si>
  <si>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</si>
  <si>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</si>
  <si>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</si>
  <si>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</si>
  <si>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</si>
  <si>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</si>
  <si>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</si>
  <si>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</si>
  <si>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</si>
  <si>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</si>
  <si>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</si>
  <si>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</si>
  <si>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</si>
  <si>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</si>
  <si>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</si>
  <si>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</si>
  <si>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</si>
  <si>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</si>
  <si>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</si>
  <si>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</si>
  <si>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</si>
  <si>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</si>
  <si>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</si>
  <si>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</si>
  <si>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</si>
  <si>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</si>
  <si>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</si>
  <si>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</si>
  <si>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</si>
  <si>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</si>
  <si>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</si>
  <si>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</si>
  <si>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</si>
  <si>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</si>
  <si>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</si>
  <si>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</si>
  <si>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</si>
  <si>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</si>
  <si>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</si>
  <si>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</si>
  <si>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</si>
  <si>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</si>
  <si>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</si>
  <si>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</si>
  <si>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</si>
  <si>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</si>
  <si>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</si>
  <si>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</si>
  <si>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</si>
  <si>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</si>
  <si>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</si>
  <si>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</si>
  <si>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</si>
  <si>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</si>
  <si>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</si>
  <si>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</si>
  <si>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</si>
  <si>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</si>
  <si>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</si>
  <si>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</si>
  <si>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</si>
  <si>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</si>
  <si>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</si>
  <si>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</si>
  <si>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</si>
  <si>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</si>
  <si>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</si>
  <si>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</si>
  <si>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</si>
  <si>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</si>
  <si>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</si>
  <si>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</si>
  <si>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</si>
  <si>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</si>
  <si>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</si>
  <si>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</si>
  <si>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</si>
  <si>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</si>
  <si>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</si>
  <si>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</si>
  <si>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</si>
  <si>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</si>
  <si>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</si>
  <si>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</si>
  <si>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</si>
  <si>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</si>
  <si>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</si>
  <si>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</si>
  <si>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</si>
  <si>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</si>
  <si>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</si>
  <si>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</si>
  <si>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</si>
  <si>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</si>
  <si>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</si>
  <si>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</si>
  <si>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</si>
  <si>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</si>
  <si>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</si>
  <si>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</si>
  <si>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</si>
  <si>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</si>
  <si>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</si>
  <si>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</si>
  <si>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</si>
  <si>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</si>
  <si>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</si>
  <si>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</si>
  <si>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</si>
  <si>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</si>
  <si>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</si>
  <si>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</si>
  <si>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</si>
  <si>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</si>
  <si>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</si>
  <si>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</si>
  <si>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</si>
  <si>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</si>
  <si>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</si>
  <si>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</si>
  <si>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</si>
  <si>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</si>
  <si>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</si>
  <si>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</si>
  <si>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</si>
  <si>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</si>
  <si>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</si>
  <si>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</si>
  <si>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</si>
  <si>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</si>
  <si>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</si>
  <si>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</si>
  <si>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</si>
  <si>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</si>
  <si>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</si>
  <si>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</si>
  <si>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</si>
  <si>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</si>
  <si>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</si>
  <si>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</si>
  <si>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</si>
  <si>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</si>
  <si>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</si>
  <si>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</si>
  <si>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</si>
  <si>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</si>
  <si>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</si>
  <si>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</si>
  <si>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</si>
  <si>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</si>
  <si>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</si>
  <si>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</si>
  <si>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</si>
  <si>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</si>
  <si>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</si>
  <si>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</si>
  <si>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</si>
  <si>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</si>
  <si>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</si>
  <si>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</si>
  <si>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</si>
  <si>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</si>
  <si>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</si>
  <si>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</si>
  <si>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</si>
  <si>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</si>
  <si>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</si>
  <si>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</si>
  <si>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</si>
  <si>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</si>
  <si>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</si>
  <si>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</si>
  <si>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</si>
  <si>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</si>
  <si>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</si>
  <si>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</si>
  <si>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</si>
  <si>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</si>
  <si>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</si>
  <si>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</si>
  <si>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</si>
  <si>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</si>
  <si>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</si>
  <si>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</si>
  <si>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</si>
  <si>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</si>
  <si>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</si>
  <si>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</si>
  <si>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</si>
  <si>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</si>
  <si>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</si>
  <si>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</si>
  <si>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</si>
  <si>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</si>
  <si>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</si>
  <si>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</si>
  <si>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</si>
  <si>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</si>
  <si>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</si>
  <si>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</si>
  <si>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</si>
  <si>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</si>
  <si>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</si>
  <si>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</si>
  <si>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</si>
  <si>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</si>
  <si>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</si>
  <si>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</si>
  <si>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</si>
  <si>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</si>
  <si>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</si>
  <si>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</si>
  <si>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</si>
  <si>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</si>
  <si>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</si>
  <si>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</si>
  <si>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</si>
  <si>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</si>
  <si>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</si>
  <si>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</si>
  <si>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</si>
  <si>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</si>
  <si>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</si>
  <si>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</si>
  <si>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</si>
  <si>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</si>
  <si>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</si>
  <si>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</si>
  <si>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</si>
  <si>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</si>
  <si>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</si>
  <si>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</si>
  <si>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</si>
  <si>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</si>
  <si>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</si>
  <si>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</si>
  <si>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</si>
  <si>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</si>
  <si>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</si>
  <si>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</si>
  <si>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</si>
  <si>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</si>
  <si>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</si>
  <si>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</si>
  <si>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</si>
  <si>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</si>
  <si>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</si>
  <si>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</si>
  <si>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</si>
  <si>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</si>
  <si>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</si>
  <si>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</si>
  <si>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</si>
  <si>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</si>
  <si>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</si>
  <si>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</si>
  <si>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</si>
  <si>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</si>
  <si>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</si>
  <si>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</si>
  <si>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</si>
  <si>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</si>
  <si>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</si>
  <si>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</si>
  <si>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</si>
  <si>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</si>
  <si>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</si>
  <si>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</si>
  <si>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</si>
  <si>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</si>
  <si>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</si>
  <si>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</si>
  <si>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</si>
  <si>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</si>
  <si>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</si>
  <si>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</si>
  <si>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</si>
  <si>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</si>
  <si>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</si>
  <si>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</si>
  <si>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</si>
  <si>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</si>
  <si>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</si>
  <si>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</si>
  <si>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</si>
  <si>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</si>
  <si>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</si>
  <si>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</si>
  <si>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</si>
  <si>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</si>
  <si>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</si>
  <si>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</si>
  <si>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</si>
  <si>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</si>
  <si>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</si>
  <si>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</si>
  <si>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</si>
  <si>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</si>
  <si>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</si>
  <si>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</si>
  <si>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</si>
  <si>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</si>
  <si>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</si>
  <si>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</si>
  <si>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</si>
  <si>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</si>
  <si>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</si>
  <si>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</si>
  <si>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</si>
  <si>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</si>
  <si>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</si>
  <si>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</si>
  <si>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</si>
  <si>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</si>
  <si>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</si>
  <si>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</si>
  <si>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</si>
  <si>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</si>
  <si>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</si>
  <si>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</si>
  <si>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</si>
  <si>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</si>
  <si>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</si>
  <si>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</si>
  <si>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</si>
  <si>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</si>
  <si>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</si>
  <si>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</si>
  <si>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</si>
  <si>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</si>
  <si>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</si>
  <si>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</si>
  <si>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</si>
  <si>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</si>
  <si>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</si>
  <si>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</si>
  <si>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</si>
  <si>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</si>
  <si>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</si>
  <si>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</si>
  <si>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</si>
  <si>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</si>
  <si>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</si>
  <si>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</si>
  <si>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</si>
  <si>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</si>
  <si>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</si>
  <si>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</si>
  <si>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</si>
  <si>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</si>
  <si>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</si>
  <si>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</si>
  <si>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</si>
  <si>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</si>
  <si>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</si>
  <si>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</si>
  <si>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</si>
  <si>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</si>
  <si>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</si>
  <si>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</si>
  <si>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</si>
  <si>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</si>
  <si>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</si>
  <si>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</si>
  <si>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</si>
  <si>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</si>
  <si>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</si>
  <si>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</si>
  <si>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</si>
  <si>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</si>
  <si>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</si>
  <si>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</si>
  <si>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</si>
  <si>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</si>
  <si>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</si>
  <si>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</si>
  <si>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</si>
  <si>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</si>
  <si>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</si>
  <si>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</si>
  <si>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</si>
  <si>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</si>
  <si>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</si>
  <si>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</si>
  <si>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</si>
  <si>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</si>
  <si>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</si>
  <si>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</si>
  <si>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</si>
  <si>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</si>
  <si>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</si>
  <si>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</si>
  <si>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</si>
  <si>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</si>
  <si>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</si>
  <si>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</si>
  <si>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</si>
  <si>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</si>
  <si>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</si>
  <si>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</si>
  <si>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</si>
  <si>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</si>
  <si>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</si>
  <si>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</si>
  <si>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</si>
  <si>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</si>
  <si>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</si>
  <si>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</si>
  <si>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</si>
  <si>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</si>
  <si>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</si>
  <si>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</si>
  <si>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</si>
  <si>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</si>
  <si>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</si>
  <si>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</si>
  <si>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</si>
  <si>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</si>
  <si>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</si>
  <si>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</si>
  <si>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</si>
  <si>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</si>
  <si>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</si>
  <si>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</si>
  <si>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</si>
  <si>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</si>
  <si>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</si>
  <si>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</si>
  <si>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</si>
  <si>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</si>
  <si>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</si>
  <si>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</si>
  <si>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</si>
  <si>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</si>
  <si>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</si>
  <si>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</si>
  <si>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</si>
  <si>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</si>
  <si>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</si>
  <si>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</si>
  <si>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</si>
  <si>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</si>
  <si>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</si>
  <si>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</si>
  <si>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</si>
  <si>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</si>
  <si>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</si>
  <si>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</si>
  <si>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</si>
  <si>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</si>
  <si>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</si>
  <si>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</si>
  <si>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</si>
  <si>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</si>
  <si>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</si>
  <si>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</si>
  <si>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</si>
  <si>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</si>
  <si>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</si>
  <si>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</si>
  <si>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</si>
  <si>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</si>
  <si>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</si>
  <si>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</si>
  <si>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</si>
  <si>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</si>
  <si>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</si>
  <si>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</si>
  <si>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</si>
  <si>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</si>
  <si>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</si>
  <si>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</si>
  <si>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</si>
  <si>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</si>
  <si>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</si>
  <si>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</si>
  <si>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</si>
  <si>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</si>
  <si>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</si>
  <si>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</si>
  <si>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</si>
  <si>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</si>
  <si>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</si>
  <si>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</si>
  <si>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</si>
  <si>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</si>
  <si>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</si>
  <si>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</si>
  <si>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</si>
  <si>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</si>
  <si>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</si>
  <si>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</si>
  <si>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</si>
  <si>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</si>
  <si>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</si>
  <si>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</si>
  <si>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</si>
  <si>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</si>
  <si>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</si>
  <si>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</si>
  <si>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</si>
  <si>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</si>
  <si>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</si>
  <si>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</si>
  <si>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</si>
  <si>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</si>
  <si>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</si>
  <si>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</si>
  <si>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</si>
  <si>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</si>
  <si>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</si>
  <si>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</si>
  <si>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</si>
  <si>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</si>
  <si>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</si>
  <si>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</si>
  <si>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</si>
  <si>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</si>
  <si>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</si>
  <si>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</si>
  <si>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</si>
  <si>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</si>
  <si>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</si>
  <si>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</si>
  <si>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</si>
  <si>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</si>
  <si>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</si>
  <si>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</si>
  <si>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</si>
  <si>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</si>
  <si>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</si>
  <si>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</si>
  <si>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</si>
  <si>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</si>
  <si>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</si>
  <si>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</si>
  <si>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</si>
  <si>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</si>
  <si>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</si>
  <si>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</si>
  <si>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</si>
  <si>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</si>
  <si>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</si>
  <si>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</si>
  <si>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</si>
  <si>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</si>
  <si>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</si>
  <si>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</si>
  <si>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</si>
  <si>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</si>
  <si>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</si>
  <si>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</si>
  <si>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</si>
  <si>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</si>
  <si>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</si>
  <si>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</si>
  <si>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</si>
  <si>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</si>
  <si>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</si>
  <si>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</si>
  <si>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</si>
  <si>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</si>
  <si>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</si>
  <si>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</si>
  <si>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</si>
  <si>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</si>
  <si>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</si>
  <si>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</si>
  <si>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</si>
  <si>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</si>
  <si>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</si>
  <si>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</si>
  <si>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</si>
  <si>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</si>
  <si>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</si>
  <si>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</si>
  <si>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</si>
  <si>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</si>
  <si>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</si>
  <si>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</si>
  <si>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</si>
  <si>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</si>
  <si>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</si>
  <si>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</si>
  <si>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</si>
  <si>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</si>
  <si>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</si>
  <si>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</si>
  <si>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</si>
  <si>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</si>
  <si>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</si>
  <si>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</si>
  <si>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</si>
  <si>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</si>
  <si>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</si>
  <si>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</si>
  <si>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</si>
  <si>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</si>
  <si>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</si>
  <si>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</si>
  <si>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</si>
  <si>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</si>
  <si>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</si>
  <si>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</si>
  <si>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</si>
  <si>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</si>
  <si>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</si>
  <si>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</si>
  <si>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</si>
  <si>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</si>
  <si>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</si>
  <si>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</si>
  <si>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</si>
  <si>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</si>
  <si>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</si>
  <si>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</si>
  <si>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</si>
  <si>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</si>
  <si>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</si>
  <si>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</si>
  <si>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</si>
  <si>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</si>
  <si>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</si>
  <si>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</si>
  <si>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</si>
  <si>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</si>
  <si>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</si>
  <si>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</si>
  <si>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</si>
  <si>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</si>
  <si>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</si>
  <si>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</si>
  <si>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</si>
  <si>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</si>
  <si>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</si>
  <si>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</si>
  <si>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</si>
  <si>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</si>
  <si>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</si>
  <si>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</si>
  <si>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</si>
  <si>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</si>
  <si>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</si>
  <si>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</si>
  <si>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</si>
  <si>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</si>
  <si>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</si>
  <si>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</si>
  <si>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</si>
  <si>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</si>
  <si>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</si>
  <si>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</si>
  <si>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</si>
  <si>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</si>
  <si>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</si>
  <si>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</si>
  <si>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</si>
  <si>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</si>
  <si>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</si>
  <si>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</si>
  <si>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</si>
  <si>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</si>
  <si>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</si>
  <si>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</si>
  <si>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</si>
  <si>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</si>
  <si>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</si>
  <si>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</si>
  <si>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</si>
  <si>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</si>
  <si>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</si>
  <si>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</si>
  <si>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</si>
  <si>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</si>
  <si>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</si>
  <si>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</si>
  <si>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</si>
  <si>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</si>
  <si>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</si>
  <si>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</si>
  <si>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</si>
  <si>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</si>
  <si>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</si>
  <si>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</si>
  <si>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</si>
  <si>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</si>
  <si>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</si>
  <si>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</si>
  <si>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</si>
  <si>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</si>
  <si>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</si>
  <si>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</si>
  <si>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</si>
  <si>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</si>
  <si>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</si>
  <si>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</si>
  <si>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</si>
  <si>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</si>
  <si>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</si>
  <si>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</si>
  <si>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</si>
  <si>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</si>
  <si>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</si>
  <si>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</si>
  <si>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</si>
  <si>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</si>
  <si>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</si>
  <si>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</si>
  <si>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</si>
  <si>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</si>
  <si>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</si>
  <si>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</si>
  <si>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</si>
  <si>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</si>
  <si>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</si>
  <si>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</si>
  <si>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</si>
  <si>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</si>
  <si>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</si>
  <si>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</si>
  <si>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</si>
  <si>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</si>
  <si>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</si>
  <si>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</si>
  <si>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</si>
  <si>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</si>
  <si>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</si>
  <si>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</si>
  <si>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</si>
  <si>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</si>
  <si>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</si>
  <si>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</si>
  <si>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</si>
  <si>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</si>
  <si>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</si>
  <si>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</si>
  <si>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</si>
  <si>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</si>
  <si>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</si>
  <si>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</si>
  <si>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</si>
  <si>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</si>
  <si>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</si>
  <si>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</si>
  <si>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</si>
  <si>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</si>
  <si>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</si>
  <si>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</si>
  <si>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</si>
  <si>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</si>
  <si>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</si>
  <si>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</si>
  <si>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</si>
  <si>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</si>
  <si>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</si>
  <si>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</si>
  <si>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</si>
  <si>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</si>
  <si>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</si>
  <si>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</si>
  <si>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</si>
  <si>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</si>
  <si>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</si>
  <si>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</si>
  <si>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</si>
  <si>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</si>
  <si>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</si>
  <si>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</si>
  <si>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</si>
  <si>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</si>
  <si>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</si>
  <si>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</si>
  <si>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</si>
  <si>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</si>
  <si>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</si>
  <si>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</si>
  <si>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</si>
  <si>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</si>
  <si>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</si>
  <si>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</si>
  <si>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</si>
  <si>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</si>
  <si>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</si>
  <si>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</si>
  <si>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</si>
  <si>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</si>
  <si>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</si>
  <si>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</si>
  <si>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</si>
  <si>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</si>
  <si>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</si>
  <si>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</si>
  <si>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</si>
  <si>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</si>
  <si>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</si>
  <si>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</si>
  <si>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</si>
  <si>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</si>
  <si>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</si>
  <si>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</si>
  <si>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</si>
  <si>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</si>
  <si>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</si>
  <si>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</si>
  <si>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</si>
  <si>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</si>
  <si>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</si>
  <si>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</si>
  <si>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</si>
  <si>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</si>
  <si>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</si>
  <si>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</si>
  <si>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</si>
  <si>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</si>
  <si>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</si>
  <si>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</si>
  <si>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</si>
  <si>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</si>
  <si>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</si>
  <si>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</si>
  <si>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</si>
  <si>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</si>
  <si>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</si>
  <si>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</si>
  <si>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</si>
  <si>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</si>
  <si>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</si>
  <si>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</si>
  <si>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</si>
  <si>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</si>
  <si>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</si>
  <si>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</si>
  <si>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</si>
  <si>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</si>
  <si>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</si>
  <si>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</si>
  <si>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</si>
  <si>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</si>
  <si>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</si>
  <si>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</si>
  <si>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</si>
  <si>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</si>
  <si>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</si>
  <si>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</si>
  <si>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</si>
  <si>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</si>
  <si>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</si>
  <si>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</si>
  <si>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</si>
  <si>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</si>
  <si>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</si>
  <si>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</si>
  <si>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</si>
  <si>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</si>
  <si>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</si>
  <si>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</si>
  <si>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</si>
  <si>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</si>
  <si>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</si>
  <si>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</si>
  <si>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</si>
  <si>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</si>
  <si>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</si>
  <si>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</si>
  <si>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</si>
  <si>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</si>
  <si>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</si>
  <si>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</si>
  <si>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</si>
  <si>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</si>
  <si>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</si>
  <si>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</si>
  <si>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</si>
  <si>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</si>
  <si>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</si>
  <si>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</si>
  <si>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</si>
  <si>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</si>
  <si>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</si>
  <si>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</si>
  <si>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</si>
  <si>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</si>
  <si>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</si>
  <si>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</si>
  <si>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</si>
  <si>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</si>
  <si>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</si>
  <si>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</si>
  <si>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</si>
  <si>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</si>
  <si>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</si>
  <si>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</si>
  <si>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</si>
  <si>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</si>
  <si>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</si>
  <si>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</si>
  <si>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</si>
  <si>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</si>
  <si>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</si>
  <si>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</si>
  <si>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</si>
  <si>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</si>
  <si>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</si>
  <si>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</si>
  <si>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</si>
  <si>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</si>
  <si>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</si>
  <si>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</si>
  <si>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</si>
  <si>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</si>
  <si>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</si>
  <si>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</si>
  <si>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</si>
  <si>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</si>
  <si>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</si>
  <si>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</si>
  <si>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</si>
  <si>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</si>
  <si>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</si>
  <si>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</si>
  <si>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</si>
  <si>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</si>
  <si>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</si>
  <si>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</si>
  <si>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</si>
  <si>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</si>
  <si>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</si>
  <si>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</si>
  <si>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</si>
  <si>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</si>
  <si>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</si>
  <si>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</si>
  <si>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</si>
  <si>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</si>
  <si>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</si>
  <si>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</si>
  <si>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</si>
  <si>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</si>
  <si>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</si>
  <si>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</si>
  <si>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</si>
  <si>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</si>
  <si>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</si>
  <si>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</si>
  <si>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</si>
  <si>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</si>
  <si>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</si>
  <si>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</si>
  <si>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</si>
  <si>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</si>
  <si>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</si>
  <si>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</si>
  <si>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</si>
  <si>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</si>
  <si>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</si>
  <si>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</si>
  <si>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</si>
  <si>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</si>
  <si>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</si>
  <si>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</si>
  <si>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</si>
  <si>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</si>
  <si>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</si>
  <si>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</si>
  <si>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</si>
  <si>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</si>
  <si>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</si>
  <si>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</si>
  <si>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</si>
  <si>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</si>
  <si>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</si>
  <si>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</si>
  <si>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</si>
  <si>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</si>
  <si>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</si>
  <si>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</si>
  <si>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</si>
  <si>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</si>
  <si>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</si>
  <si>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</si>
  <si>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</si>
  <si>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</si>
  <si>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</si>
  <si>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</si>
  <si>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</si>
  <si>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</si>
  <si>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</si>
  <si>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</si>
  <si>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</si>
  <si>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</si>
  <si>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</si>
  <si>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</si>
  <si>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</si>
  <si>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</si>
  <si>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</si>
  <si>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</si>
  <si>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</si>
  <si>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</si>
  <si>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</si>
  <si>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</si>
  <si>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</si>
  <si>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</si>
  <si>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</si>
  <si>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</si>
  <si>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</si>
  <si>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</si>
  <si>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</si>
  <si>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</si>
  <si>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</si>
  <si>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</si>
  <si>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</si>
  <si>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</si>
  <si>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</si>
  <si>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</si>
  <si>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</si>
  <si>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</si>
  <si>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</si>
  <si>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</si>
  <si>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</si>
  <si>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</si>
  <si>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</si>
  <si>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</si>
  <si>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</si>
  <si>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</si>
  <si>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</si>
  <si>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</si>
  <si>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</si>
  <si>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</si>
  <si>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</si>
  <si>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</si>
  <si>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</si>
  <si>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</si>
  <si>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</si>
  <si>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</si>
  <si>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</si>
  <si>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</si>
  <si>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</si>
  <si>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</si>
  <si>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</si>
  <si>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</si>
  <si>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</si>
  <si>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</si>
  <si>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</si>
  <si>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</si>
  <si>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</si>
  <si>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</si>
  <si>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</si>
  <si>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</si>
  <si>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</si>
  <si>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</si>
  <si>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</si>
  <si>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</si>
  <si>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</si>
  <si>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</si>
  <si>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</si>
  <si>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</si>
  <si>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</si>
  <si>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</si>
  <si>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</si>
  <si>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</si>
  <si>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</si>
  <si>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</si>
  <si>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</si>
  <si>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</si>
  <si>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</si>
  <si>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</si>
  <si>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</si>
  <si>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</si>
  <si>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</si>
  <si>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</si>
  <si>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</si>
  <si>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</si>
  <si>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</si>
  <si>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</si>
  <si>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</si>
  <si>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</si>
  <si>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</si>
  <si>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</si>
  <si>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</si>
  <si>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</si>
  <si>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</si>
  <si>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</si>
  <si>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</si>
  <si>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</si>
  <si>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</si>
  <si>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</si>
  <si>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</si>
  <si>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</si>
  <si>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</si>
  <si>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</si>
  <si>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</si>
  <si>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</si>
  <si>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</si>
  <si>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</si>
  <si>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</si>
  <si>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</si>
  <si>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</si>
  <si>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</si>
  <si>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</si>
  <si>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</si>
  <si>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</si>
  <si>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</si>
  <si>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</si>
  <si>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</si>
  <si>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</si>
  <si>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</si>
  <si>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</si>
  <si>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</si>
  <si>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</si>
  <si>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</si>
  <si>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</si>
  <si>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</si>
  <si>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</si>
  <si>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</si>
  <si>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</si>
  <si>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</si>
  <si>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</si>
  <si>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</si>
  <si>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</si>
  <si>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</si>
  <si>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</si>
  <si>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</si>
  <si>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</si>
  <si>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</si>
  <si>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</si>
  <si>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</si>
  <si>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</si>
  <si>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</si>
  <si>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</si>
  <si>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</si>
  <si>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</si>
  <si>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</si>
  <si>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</si>
  <si>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</si>
  <si>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</si>
  <si>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</si>
  <si>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</si>
  <si>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</si>
  <si>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</si>
  <si>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</si>
  <si>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</si>
  <si>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</si>
  <si>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</si>
  <si>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</si>
  <si>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</si>
  <si>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</si>
  <si>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</si>
  <si>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</si>
  <si>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</si>
  <si>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</si>
  <si>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</si>
  <si>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</si>
  <si>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</si>
  <si>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</si>
  <si>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</si>
  <si>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</si>
  <si>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</si>
  <si>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</si>
  <si>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</si>
  <si>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</si>
  <si>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</si>
  <si>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</si>
  <si>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</si>
  <si>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</si>
  <si>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</si>
  <si>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</si>
  <si>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</si>
  <si>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</si>
  <si>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</si>
  <si>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</si>
  <si>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</si>
  <si>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</si>
  <si>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</si>
  <si>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</si>
  <si>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</si>
  <si>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</si>
  <si>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</si>
  <si>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</si>
  <si>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</si>
  <si>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</si>
  <si>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</si>
  <si>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</si>
  <si>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</si>
  <si>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</si>
  <si>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</si>
  <si>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</si>
  <si>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</si>
  <si>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</si>
  <si>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</si>
  <si>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</si>
  <si>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</si>
  <si>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</si>
  <si>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</si>
  <si>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</si>
  <si>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</si>
  <si>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</si>
  <si>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</si>
  <si>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</si>
  <si>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</si>
  <si>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</si>
  <si>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</si>
  <si>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</si>
  <si>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</si>
  <si>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</si>
  <si>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</si>
  <si>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</si>
  <si>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</si>
  <si>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</si>
  <si>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</si>
  <si>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</si>
  <si>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</si>
  <si>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</si>
  <si>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</si>
  <si>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</si>
  <si>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</si>
  <si>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</si>
  <si>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</si>
  <si>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</si>
  <si>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</si>
  <si>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</si>
  <si>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</si>
  <si>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</si>
  <si>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</si>
  <si>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</si>
  <si>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</si>
  <si>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</si>
  <si>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</si>
  <si>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</si>
  <si>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</si>
  <si>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</si>
  <si>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</si>
  <si>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</si>
  <si>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</si>
  <si>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</si>
  <si>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</si>
  <si>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</si>
  <si>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</si>
  <si>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</si>
  <si>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</si>
  <si>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</si>
  <si>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</si>
  <si>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</si>
  <si>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</si>
  <si>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</si>
  <si>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</si>
  <si>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</si>
  <si>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</si>
  <si>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</si>
  <si>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</si>
  <si>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</si>
  <si>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</si>
  <si>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</si>
  <si>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</si>
  <si>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</si>
  <si>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</si>
  <si>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</si>
  <si>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</si>
  <si>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</si>
  <si>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</si>
  <si>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</si>
  <si>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</si>
  <si>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</si>
  <si>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</si>
  <si>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</si>
  <si>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</si>
  <si>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</si>
  <si>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</si>
  <si>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</si>
  <si>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</si>
  <si>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</si>
  <si>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</si>
  <si>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</si>
  <si>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</si>
  <si>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</si>
  <si>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</si>
  <si>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</si>
  <si>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</si>
  <si>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</si>
  <si>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</si>
  <si>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</si>
  <si>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</si>
  <si>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</si>
  <si>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</si>
  <si>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</si>
  <si>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</si>
  <si>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</si>
  <si>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</si>
  <si>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</si>
  <si>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</si>
  <si>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</si>
  <si>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</si>
  <si>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</si>
  <si>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</si>
  <si>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</si>
  <si>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</si>
  <si>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</si>
  <si>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</si>
  <si>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</si>
  <si>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</si>
  <si>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</si>
  <si>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</si>
  <si>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</si>
  <si>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</si>
  <si>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</si>
  <si>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</si>
  <si>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</si>
  <si>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</si>
  <si>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</si>
  <si>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</si>
  <si>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</si>
  <si>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</si>
  <si>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</si>
  <si>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</si>
  <si>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</si>
  <si>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</si>
  <si>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</si>
  <si>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</si>
  <si>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</si>
  <si>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</si>
  <si>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</si>
  <si>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</si>
  <si>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</si>
  <si>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</si>
  <si>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</si>
  <si>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</si>
  <si>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</si>
  <si>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</si>
  <si>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</si>
  <si>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</si>
  <si>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</si>
  <si>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</si>
  <si>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</si>
  <si>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</si>
  <si>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</si>
  <si>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</si>
  <si>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</si>
  <si>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</si>
  <si>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</si>
  <si>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</si>
  <si>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</si>
  <si>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</si>
  <si>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</si>
  <si>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</si>
  <si>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</si>
  <si>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</si>
  <si>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</si>
  <si>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</si>
  <si>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</si>
  <si>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</si>
  <si>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</si>
  <si>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</si>
  <si>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</si>
  <si>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</si>
  <si>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</si>
  <si>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</si>
  <si>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</si>
  <si>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</si>
  <si>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</si>
  <si>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</si>
  <si>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</si>
  <si>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</si>
  <si>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</si>
  <si>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</si>
  <si>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</si>
  <si>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</si>
  <si>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</si>
  <si>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</si>
  <si>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</si>
  <si>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</si>
  <si>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</si>
  <si>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</si>
  <si>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</si>
  <si>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</si>
  <si>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</si>
  <si>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</si>
  <si>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</si>
  <si>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</si>
  <si>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</si>
  <si>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</si>
  <si>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</si>
  <si>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</si>
  <si>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</si>
  <si>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</si>
  <si>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</si>
  <si>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</si>
  <si>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</si>
  <si>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</si>
  <si>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</si>
  <si>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</si>
  <si>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</si>
  <si>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</si>
  <si>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</si>
  <si>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</si>
  <si>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</si>
  <si>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</si>
  <si>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</si>
  <si>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</si>
  <si>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</si>
  <si>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</si>
  <si>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</si>
  <si>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</si>
  <si>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</si>
  <si>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</si>
  <si>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</si>
  <si>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</si>
  <si>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</si>
  <si>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</si>
  <si>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</si>
  <si>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</si>
  <si>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</si>
  <si>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</si>
  <si>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</si>
  <si>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</si>
  <si>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</si>
  <si>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</si>
  <si>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</si>
  <si>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</si>
  <si>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</si>
  <si>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</si>
  <si>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</si>
  <si>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</si>
  <si>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</si>
  <si>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</si>
  <si>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</si>
  <si>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</si>
  <si>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</si>
  <si>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</si>
  <si>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</si>
  <si>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</si>
  <si>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</si>
  <si>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</si>
  <si>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</si>
  <si>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</si>
  <si>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</si>
  <si>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</si>
  <si>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</si>
  <si>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</si>
  <si>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</si>
  <si>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</si>
  <si>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</si>
  <si>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</si>
  <si>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</si>
  <si>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</si>
  <si>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</si>
  <si>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</si>
  <si>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</si>
  <si>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</si>
  <si>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</si>
  <si>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</si>
  <si>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</si>
  <si>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</si>
  <si>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</si>
  <si>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</si>
  <si>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</si>
  <si>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</si>
  <si>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</si>
  <si>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</si>
  <si>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</si>
  <si>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</si>
  <si>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</si>
  <si>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</si>
  <si>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</si>
  <si>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</si>
  <si>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</si>
  <si>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</si>
  <si>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</si>
  <si>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</si>
  <si>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</si>
  <si>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</si>
  <si>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</si>
  <si>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</si>
  <si>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</si>
  <si>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</si>
  <si>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</si>
  <si>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</si>
  <si>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</si>
  <si>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</si>
  <si>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</si>
  <si>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</si>
  <si>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</si>
  <si>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</si>
  <si>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</si>
  <si>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</si>
  <si>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</si>
  <si>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</si>
  <si>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</si>
  <si>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</si>
  <si>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</si>
  <si>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</si>
  <si>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</si>
  <si>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</si>
  <si>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</si>
  <si>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</si>
  <si>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</si>
  <si>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</si>
  <si>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</si>
  <si>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</si>
  <si>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</si>
  <si>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</si>
  <si>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</si>
  <si>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</si>
  <si>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</si>
  <si>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</si>
  <si>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</si>
  <si>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</si>
  <si>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</si>
  <si>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</si>
  <si>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</si>
  <si>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</si>
  <si>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</si>
  <si>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</si>
  <si>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</si>
  <si>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</si>
  <si>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</si>
  <si>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</si>
  <si>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</si>
  <si>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</si>
  <si>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</si>
  <si>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</si>
  <si>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</si>
  <si>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</si>
  <si>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</si>
  <si>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</si>
  <si>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</si>
  <si>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</si>
  <si>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</si>
  <si>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</si>
  <si>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</si>
  <si>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</si>
  <si>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</si>
  <si>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</si>
  <si>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</si>
  <si>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</si>
  <si>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</si>
  <si>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</si>
  <si>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</si>
  <si>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</si>
  <si>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</si>
  <si>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</si>
  <si>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</si>
  <si>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</si>
  <si>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</si>
  <si>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</si>
  <si>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</si>
  <si>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</si>
  <si>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</si>
  <si>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</si>
  <si>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</si>
  <si>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</si>
  <si>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</si>
  <si>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</si>
  <si>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</si>
  <si>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</si>
  <si>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</si>
  <si>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</si>
  <si>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</si>
  <si>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</si>
  <si>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</si>
  <si>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</si>
  <si>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</si>
  <si>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</si>
  <si>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</si>
  <si>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</si>
  <si>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</si>
  <si>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</si>
  <si>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</si>
  <si>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</si>
  <si>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</si>
  <si>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</si>
  <si>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</si>
  <si>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</si>
  <si>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</si>
  <si>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</si>
  <si>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</si>
  <si>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</si>
  <si>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</si>
  <si>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</si>
  <si>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</si>
  <si>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</si>
  <si>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</si>
  <si>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</si>
  <si>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</si>
  <si>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</si>
  <si>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</si>
  <si>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</si>
  <si>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</si>
  <si>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</si>
  <si>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</si>
  <si>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</si>
  <si>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</si>
  <si>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</si>
  <si>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</si>
  <si>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</si>
  <si>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</si>
  <si>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</si>
  <si>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</si>
  <si>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</si>
  <si>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</si>
  <si>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</si>
  <si>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</si>
  <si>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</si>
  <si>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</si>
  <si>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</si>
  <si>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</si>
  <si>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</si>
  <si>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</si>
  <si>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</si>
  <si>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</si>
  <si>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</si>
  <si>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</si>
  <si>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</si>
  <si>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</si>
  <si>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</si>
  <si>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</si>
  <si>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</si>
  <si>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</si>
  <si>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</si>
  <si>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</si>
  <si>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</si>
  <si>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</si>
  <si>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</si>
  <si>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</si>
  <si>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</si>
  <si>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</si>
  <si>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</si>
  <si>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</si>
  <si>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</si>
  <si>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</si>
  <si>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</si>
  <si>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</si>
  <si>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</si>
  <si>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</si>
  <si>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</si>
  <si>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</si>
  <si>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</si>
  <si>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</si>
  <si>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</si>
  <si>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</si>
  <si>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</si>
  <si>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</si>
  <si>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</si>
  <si>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</si>
  <si>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</si>
  <si>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</si>
  <si>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</si>
  <si>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</si>
  <si>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</si>
  <si>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</si>
  <si>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</si>
  <si>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</si>
  <si>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</si>
  <si>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</si>
  <si>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</si>
  <si>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</si>
  <si>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</si>
  <si>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</si>
  <si>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</si>
  <si>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</si>
  <si>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</si>
  <si>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</si>
  <si>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</si>
  <si>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</si>
  <si>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</si>
  <si>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</si>
  <si>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</si>
  <si>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</si>
  <si>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</si>
  <si>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</si>
  <si>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</si>
  <si>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</si>
  <si>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</si>
  <si>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</si>
  <si>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</si>
  <si>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</si>
  <si>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</si>
  <si>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</si>
  <si>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</si>
  <si>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</si>
  <si>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</si>
  <si>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</si>
  <si>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</si>
  <si>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</si>
  <si>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</si>
  <si>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</si>
  <si>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</si>
  <si>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</si>
  <si>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</si>
  <si>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</si>
  <si>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</si>
  <si>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</si>
  <si>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</si>
  <si>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</si>
  <si>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</si>
  <si>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</si>
  <si>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</si>
  <si>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</si>
  <si>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</si>
  <si>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</si>
  <si>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</si>
  <si>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</si>
  <si>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</si>
  <si>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</si>
  <si>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</si>
  <si>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</si>
  <si>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</si>
  <si>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</si>
  <si>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</si>
  <si>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</si>
  <si>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</si>
  <si>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</si>
  <si>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</si>
  <si>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</si>
  <si>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</si>
  <si>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</si>
  <si>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</si>
  <si>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</si>
  <si>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</si>
  <si>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</si>
  <si>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</si>
  <si>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</si>
  <si>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</si>
  <si>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</si>
  <si>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</si>
  <si>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</si>
  <si>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</si>
  <si>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</si>
  <si>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</si>
  <si>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</si>
  <si>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</si>
  <si>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</si>
  <si>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</si>
  <si>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</si>
  <si>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</si>
  <si>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</si>
  <si>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</si>
  <si>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</si>
  <si>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</si>
  <si>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</si>
  <si>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</si>
  <si>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</si>
  <si>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</si>
  <si>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</si>
  <si>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</si>
  <si>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</si>
  <si>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</si>
  <si>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</si>
  <si>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</si>
  <si>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</si>
  <si>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</si>
  <si>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</si>
  <si>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</si>
  <si>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</si>
  <si>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</si>
  <si>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</si>
  <si>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</si>
  <si>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</si>
  <si>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</si>
  <si>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</si>
  <si>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</si>
  <si>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</si>
  <si>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</si>
  <si>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</si>
  <si>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</si>
  <si>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</si>
  <si>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</si>
  <si>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</si>
  <si>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</si>
  <si>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</si>
  <si>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</si>
  <si>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</si>
  <si>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</si>
  <si>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</si>
  <si>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</si>
  <si>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</si>
  <si>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</si>
  <si>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</si>
  <si>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</si>
  <si>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</si>
  <si>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</si>
  <si>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</si>
  <si>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</si>
  <si>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</si>
  <si>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</si>
  <si>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</si>
  <si>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</si>
  <si>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</si>
  <si>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</si>
  <si>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</si>
  <si>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</si>
  <si>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</si>
  <si>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</si>
  <si>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</si>
  <si>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</si>
  <si>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</si>
  <si>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</si>
  <si>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</si>
  <si>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</si>
  <si>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</si>
  <si>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</si>
  <si>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</si>
  <si>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</si>
  <si>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</si>
  <si>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</si>
  <si>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</si>
  <si>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</si>
  <si>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</si>
  <si>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</si>
  <si>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</si>
  <si>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</si>
  <si>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</si>
  <si>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</si>
  <si>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</si>
  <si>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</si>
  <si>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</si>
  <si>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</si>
  <si>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</si>
  <si>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</si>
  <si>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</si>
  <si>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</si>
  <si>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</si>
  <si>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</si>
  <si>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</si>
  <si>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</si>
  <si>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</si>
  <si>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</si>
  <si>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</si>
  <si>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</si>
  <si>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</si>
  <si>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</si>
  <si>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</si>
  <si>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</si>
  <si>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</si>
  <si>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</si>
  <si>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</si>
  <si>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</si>
  <si>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</si>
  <si>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</si>
  <si>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</si>
  <si>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</si>
  <si>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</si>
  <si>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</si>
  <si>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</si>
  <si>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</si>
  <si>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</si>
  <si>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</si>
  <si>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</si>
  <si>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</si>
  <si>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</si>
  <si>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</si>
  <si>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</si>
  <si>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</si>
  <si>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</si>
  <si>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</si>
  <si>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</si>
  <si>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</si>
  <si>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</si>
  <si>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</si>
  <si>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</si>
  <si>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</si>
  <si>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</si>
  <si>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</si>
  <si>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</si>
  <si>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</si>
  <si>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</si>
  <si>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</si>
  <si>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</si>
  <si>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</si>
  <si>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</si>
  <si>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</si>
  <si>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</si>
  <si>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</si>
  <si>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</si>
  <si>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</si>
  <si>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</si>
  <si>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</si>
  <si>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</si>
  <si>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</si>
  <si>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</si>
  <si>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</si>
  <si>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</si>
  <si>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</si>
  <si>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</si>
  <si>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</si>
  <si>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</si>
  <si>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</si>
  <si>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</si>
  <si>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</si>
  <si>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</si>
  <si>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</si>
  <si>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</si>
  <si>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</si>
  <si>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</si>
  <si>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</si>
  <si>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</si>
  <si>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</si>
  <si>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</si>
  <si>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</si>
  <si>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</si>
  <si>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</si>
  <si>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</si>
  <si>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</si>
  <si>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</si>
  <si>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</si>
  <si>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</si>
  <si>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</si>
  <si>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</si>
  <si>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</si>
  <si>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</si>
  <si>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</si>
  <si>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</si>
  <si>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</si>
  <si>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</si>
  <si>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</si>
  <si>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</si>
  <si>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</si>
  <si>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</si>
  <si>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</si>
  <si>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</si>
  <si>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</si>
  <si>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</si>
  <si>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</si>
  <si>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</si>
  <si>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</si>
  <si>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</si>
  <si>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</si>
  <si>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</si>
  <si>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</si>
  <si>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</si>
  <si>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</si>
  <si>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</si>
  <si>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</si>
  <si>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</si>
  <si>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</si>
  <si>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</si>
  <si>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</si>
  <si>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</si>
  <si>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</si>
  <si>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</si>
  <si>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</si>
  <si>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</si>
  <si>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</si>
  <si>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</si>
  <si>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</si>
  <si>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</si>
  <si>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</si>
  <si>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</si>
  <si>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</si>
  <si>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</si>
  <si>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</si>
  <si>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</si>
  <si>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</si>
  <si>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</si>
  <si>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</si>
  <si>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</si>
  <si>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</si>
  <si>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</si>
  <si>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</si>
  <si>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</si>
  <si>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</si>
  <si>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</si>
  <si>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</si>
  <si>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</si>
  <si>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</si>
  <si>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</si>
  <si>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</si>
  <si>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</si>
  <si>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</si>
  <si>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</si>
  <si>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</si>
  <si>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</si>
  <si>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</si>
  <si>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</si>
  <si>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</si>
  <si>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</si>
  <si>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</si>
  <si>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</si>
  <si>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</si>
  <si>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</si>
  <si>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</si>
  <si>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</si>
  <si>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</si>
  <si>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</si>
  <si>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</si>
  <si>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</si>
  <si>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</si>
  <si>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</si>
  <si>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</si>
  <si>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</si>
  <si>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</si>
  <si>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</si>
  <si>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</si>
  <si>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</si>
  <si>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</si>
  <si>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</si>
  <si>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</si>
  <si>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</si>
  <si>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</si>
  <si>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</si>
  <si>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</si>
  <si>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</si>
  <si>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</si>
  <si>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</si>
  <si>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</si>
  <si>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</si>
  <si>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</si>
  <si>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</si>
  <si>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</si>
  <si>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</si>
  <si>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</si>
  <si>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</si>
  <si>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</si>
  <si>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</si>
  <si>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</si>
  <si>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</si>
  <si>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</si>
  <si>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</si>
  <si>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</si>
  <si>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</si>
  <si>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</si>
  <si>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</si>
  <si>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</si>
  <si>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</si>
  <si>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</si>
  <si>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</si>
  <si>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</si>
  <si>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</si>
  <si>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</si>
  <si>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</si>
  <si>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</si>
  <si>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</si>
  <si>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</si>
  <si>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</si>
  <si>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</si>
  <si>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</si>
  <si>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</si>
  <si>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</si>
  <si>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</si>
  <si>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</si>
  <si>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</si>
  <si>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</si>
  <si>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</si>
  <si>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</si>
  <si>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</si>
  <si>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</si>
  <si>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</si>
  <si>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</si>
  <si>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</si>
  <si>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</si>
  <si>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</si>
  <si>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</si>
  <si>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</si>
  <si>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</si>
  <si>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</si>
  <si>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</si>
  <si>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</si>
  <si>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</si>
  <si>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</si>
  <si>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</si>
  <si>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</si>
  <si>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</si>
  <si>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</si>
  <si>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</si>
  <si>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</si>
  <si>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</si>
  <si>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</si>
  <si>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</si>
  <si>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</si>
  <si>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</si>
  <si>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</si>
  <si>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</si>
  <si>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</si>
  <si>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</si>
  <si>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</si>
  <si>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</si>
  <si>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</si>
  <si>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</si>
  <si>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</si>
  <si>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</si>
  <si>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</si>
  <si>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</si>
  <si>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</si>
  <si>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</si>
  <si>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</si>
  <si>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</si>
  <si>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</si>
  <si>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</si>
  <si>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</si>
  <si>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</si>
  <si>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</si>
  <si>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</si>
  <si>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</si>
  <si>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</si>
  <si>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</si>
  <si>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</si>
  <si>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</si>
  <si>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</si>
  <si>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</si>
  <si>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</si>
  <si>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</si>
  <si>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</si>
  <si>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</si>
  <si>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</si>
  <si>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</si>
  <si>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</si>
  <si>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</si>
  <si>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</si>
  <si>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</si>
  <si>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</si>
  <si>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</si>
  <si>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</si>
  <si>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</si>
  <si>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</si>
  <si>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</si>
  <si>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</si>
  <si>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</si>
  <si>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</si>
  <si>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</si>
  <si>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</si>
  <si>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</si>
  <si>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</si>
  <si>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</si>
  <si>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</si>
  <si>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</si>
  <si>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</si>
  <si>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</si>
  <si>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</si>
  <si>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</si>
  <si>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</si>
  <si>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</si>
  <si>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</si>
  <si>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</si>
  <si>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</si>
  <si>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</si>
  <si>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</si>
  <si>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</si>
  <si>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</si>
  <si>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</si>
  <si>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</si>
  <si>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</si>
  <si>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</si>
  <si>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</si>
  <si>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</si>
  <si>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</si>
  <si>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</si>
  <si>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</si>
  <si>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</si>
  <si>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</si>
  <si>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</si>
  <si>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</si>
  <si>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</si>
  <si>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</si>
  <si>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</si>
  <si>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</si>
  <si>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</si>
  <si>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</si>
  <si>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</si>
  <si>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</si>
  <si>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</si>
  <si>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</si>
  <si>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</si>
  <si>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</si>
  <si>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</si>
  <si>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</si>
  <si>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</si>
  <si>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</si>
  <si>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</si>
  <si>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</si>
  <si>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</si>
  <si>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</si>
  <si>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</si>
  <si>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</si>
  <si>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</si>
  <si>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</si>
  <si>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</si>
  <si>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</si>
  <si>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</si>
  <si>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</si>
  <si>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</si>
  <si>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</si>
  <si>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</si>
  <si>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</si>
  <si>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</si>
  <si>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</si>
  <si>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</si>
  <si>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</si>
  <si>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</si>
  <si>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</si>
  <si>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</si>
  <si>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</si>
  <si>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</si>
  <si>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</si>
  <si>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</si>
  <si>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</si>
  <si>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</si>
  <si>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</si>
  <si>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</si>
  <si>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</si>
  <si>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</si>
  <si>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</si>
  <si>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</si>
  <si>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</si>
  <si>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</si>
  <si>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</si>
  <si>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</si>
  <si>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</si>
  <si>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</si>
  <si>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</si>
  <si>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</si>
  <si>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</si>
  <si>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</si>
  <si>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</si>
  <si>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</si>
  <si>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</si>
  <si>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</si>
  <si>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</si>
  <si>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</si>
  <si>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</si>
  <si>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</si>
  <si>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</si>
  <si>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</si>
  <si>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</si>
  <si>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</si>
  <si>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</si>
  <si>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</si>
  <si>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</si>
  <si>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</si>
  <si>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</si>
  <si>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</si>
  <si>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</si>
  <si>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</si>
  <si>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</si>
  <si>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</si>
  <si>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</si>
  <si>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</si>
  <si>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</si>
  <si>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</si>
  <si>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</si>
  <si>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</si>
  <si>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</si>
  <si>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</si>
  <si>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</si>
  <si>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</si>
  <si>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</si>
  <si>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</si>
  <si>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</si>
  <si>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</si>
  <si>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</si>
  <si>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</si>
  <si>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</si>
  <si>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</si>
  <si>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</si>
  <si>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</si>
  <si>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</si>
  <si>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</si>
  <si>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</si>
  <si>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</si>
  <si>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</si>
  <si>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</si>
  <si>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</si>
  <si>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</si>
  <si>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</si>
  <si>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</si>
  <si>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</si>
  <si>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</si>
  <si>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</si>
  <si>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</si>
  <si>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</si>
  <si>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</si>
  <si>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</si>
  <si>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</si>
  <si>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</si>
  <si>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</si>
  <si>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</si>
  <si>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</si>
  <si>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</si>
  <si>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</si>
  <si>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</si>
  <si>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</si>
  <si>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</si>
  <si>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</si>
  <si>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</si>
  <si>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</si>
  <si>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</si>
  <si>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</si>
  <si>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</si>
  <si>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</si>
  <si>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</si>
  <si>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</si>
  <si>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</si>
  <si>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</si>
  <si>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</si>
  <si>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</si>
  <si>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</si>
  <si>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</si>
  <si>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</si>
  <si>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</si>
  <si>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</si>
  <si>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</si>
  <si>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</si>
  <si>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</si>
  <si>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</si>
  <si>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</si>
  <si>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</si>
  <si>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</si>
  <si>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</si>
  <si>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</si>
  <si>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</si>
  <si>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</si>
  <si>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</si>
  <si>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</si>
  <si>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</si>
  <si>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</si>
  <si>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</si>
  <si>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</si>
  <si>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</si>
  <si>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</si>
  <si>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</si>
  <si>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</si>
  <si>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</si>
  <si>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</si>
  <si>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</si>
  <si>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</si>
  <si>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</si>
  <si>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</si>
  <si>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</si>
  <si>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</si>
  <si>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</si>
  <si>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</si>
  <si>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</si>
  <si>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</si>
  <si>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</si>
  <si>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</si>
  <si>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</si>
  <si>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</si>
  <si>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</si>
  <si>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</si>
  <si>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</si>
  <si>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</si>
  <si>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</si>
  <si>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</si>
  <si>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</si>
  <si>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</si>
  <si>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</si>
  <si>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</si>
  <si>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</si>
  <si>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</si>
  <si>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</si>
  <si>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</si>
  <si>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</si>
  <si>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</si>
  <si>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</si>
  <si>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</si>
  <si>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</si>
  <si>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</si>
  <si>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</si>
  <si>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</si>
  <si>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</si>
  <si>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</si>
  <si>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</si>
  <si>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</si>
  <si>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</si>
  <si>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</si>
  <si>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</si>
  <si>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</si>
  <si>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</si>
  <si>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</si>
  <si>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</si>
  <si>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</si>
  <si>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</si>
  <si>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</si>
  <si>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</si>
  <si>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</si>
  <si>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</si>
  <si>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</si>
  <si>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</si>
  <si>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</si>
  <si>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</si>
  <si>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</si>
  <si>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</si>
  <si>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</si>
  <si>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</si>
  <si>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</si>
  <si>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</si>
  <si>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</si>
  <si>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</si>
  <si>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</si>
  <si>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</si>
  <si>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</si>
  <si>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</si>
  <si>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</si>
  <si>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</si>
  <si>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</si>
  <si>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</si>
  <si>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</si>
  <si>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</si>
  <si>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</si>
  <si>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</si>
  <si>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</si>
  <si>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</si>
  <si>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</si>
  <si>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</si>
  <si>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</si>
  <si>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</si>
  <si>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</si>
  <si>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</si>
  <si>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</si>
  <si>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</si>
  <si>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</si>
  <si>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</si>
  <si>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</si>
  <si>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</si>
  <si>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</si>
  <si>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</si>
  <si>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</si>
  <si>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</si>
  <si>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</si>
  <si>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</si>
  <si>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</si>
  <si>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</si>
  <si>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</si>
  <si>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</si>
  <si>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</si>
  <si>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</si>
  <si>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</si>
  <si>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</si>
  <si>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</si>
  <si>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</si>
  <si>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</si>
  <si>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</si>
  <si>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</si>
  <si>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</si>
  <si>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</si>
  <si>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</si>
  <si>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</si>
  <si>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</si>
  <si>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</si>
  <si>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</si>
  <si>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</si>
  <si>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</si>
  <si>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</si>
  <si>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</si>
  <si>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</si>
  <si>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</si>
  <si>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</si>
  <si>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</si>
  <si>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</si>
  <si>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</si>
  <si>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</si>
  <si>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</si>
  <si>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</si>
  <si>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</si>
  <si>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</si>
  <si>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</si>
  <si>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</si>
  <si>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</si>
  <si>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</si>
  <si>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</si>
  <si>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</si>
  <si>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</si>
  <si>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</si>
  <si>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</si>
  <si>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</si>
  <si>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</si>
  <si>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</si>
  <si>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</si>
  <si>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</si>
  <si>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</si>
  <si>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</si>
  <si>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</si>
  <si>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</si>
  <si>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</si>
  <si>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</si>
  <si>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</si>
  <si>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</si>
  <si>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</si>
  <si>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</si>
  <si>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</si>
  <si>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</si>
  <si>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</si>
  <si>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</si>
  <si>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</si>
  <si>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</si>
  <si>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</si>
  <si>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</si>
  <si>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</si>
  <si>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</si>
  <si>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</si>
  <si>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</si>
  <si>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</si>
  <si>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</si>
  <si>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</si>
  <si>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</si>
  <si>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</si>
  <si>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</si>
  <si>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</si>
  <si>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</si>
  <si>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</si>
  <si>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</si>
  <si>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</si>
  <si>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</si>
  <si>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</si>
  <si>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</si>
  <si>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</si>
  <si>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</si>
  <si>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</si>
  <si>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</si>
  <si>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</si>
  <si>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</si>
  <si>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</si>
  <si>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</si>
  <si>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</si>
  <si>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</si>
  <si>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</si>
  <si>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</si>
  <si>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</si>
  <si>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</si>
  <si>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</si>
  <si>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</si>
  <si>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</si>
  <si>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</si>
  <si>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</si>
  <si>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</si>
  <si>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</si>
  <si>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</si>
  <si>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</si>
  <si>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</si>
  <si>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</si>
  <si>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</si>
  <si>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</si>
  <si>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</si>
  <si>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</si>
  <si>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</si>
  <si>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</si>
  <si>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</si>
  <si>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</si>
  <si>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</si>
  <si>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</si>
  <si>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</si>
  <si>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</si>
  <si>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</si>
  <si>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</si>
  <si>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</si>
  <si>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</si>
  <si>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</si>
  <si>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</si>
  <si>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</si>
  <si>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</si>
  <si>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</si>
  <si>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</si>
  <si>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</si>
  <si>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</si>
  <si>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</si>
  <si>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</si>
  <si>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</si>
  <si>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</si>
  <si>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</si>
  <si>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</si>
  <si>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</si>
  <si>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</si>
  <si>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</si>
  <si>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</si>
  <si>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</si>
  <si>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</si>
  <si>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</si>
  <si>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</si>
  <si>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</si>
  <si>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</si>
  <si>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</si>
  <si>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</si>
  <si>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</si>
  <si>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</si>
  <si>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</si>
  <si>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</si>
  <si>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</si>
  <si>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</si>
  <si>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</si>
  <si>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</si>
  <si>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</si>
  <si>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</si>
  <si>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</si>
  <si>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</si>
  <si>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</si>
  <si>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</si>
  <si>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</si>
  <si>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</si>
  <si>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</si>
  <si>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</si>
  <si>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</si>
  <si>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</si>
  <si>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</si>
  <si>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</si>
  <si>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</si>
  <si>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</si>
  <si>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</si>
  <si>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</si>
  <si>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</si>
  <si>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</si>
  <si>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</si>
  <si>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</si>
  <si>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</si>
  <si>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</si>
  <si>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</si>
  <si>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</si>
  <si>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</si>
  <si>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</si>
  <si>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</si>
  <si>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</si>
  <si>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</si>
  <si>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</si>
  <si>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</si>
  <si>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</si>
  <si>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</si>
  <si>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</si>
  <si>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</si>
  <si>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</si>
  <si>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</si>
  <si>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</si>
  <si>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</si>
  <si>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</si>
  <si>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</si>
  <si>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</si>
  <si>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</si>
  <si>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</si>
  <si>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</si>
  <si>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</si>
  <si>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</si>
  <si>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</si>
  <si>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</si>
  <si>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</si>
  <si>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</si>
  <si>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</si>
  <si>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</si>
  <si>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</si>
  <si>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</si>
  <si>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</si>
  <si>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</si>
  <si>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</si>
  <si>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</si>
  <si>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</si>
  <si>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</si>
  <si>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</si>
  <si>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</si>
  <si>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</si>
  <si>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</si>
  <si>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</si>
  <si>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</si>
  <si>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</si>
  <si>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</si>
  <si>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</si>
  <si>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</si>
  <si>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</si>
  <si>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</si>
  <si>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</si>
  <si>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</si>
  <si>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</si>
  <si>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</si>
  <si>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</si>
  <si>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</si>
  <si>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</si>
  <si>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</si>
  <si>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</si>
  <si>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</si>
  <si>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</si>
  <si>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</si>
  <si>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</si>
  <si>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</si>
  <si>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</si>
  <si>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</si>
  <si>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</si>
  <si>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</si>
  <si>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</si>
  <si>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</si>
  <si>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</si>
  <si>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</si>
  <si>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</si>
  <si>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</si>
  <si>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</si>
  <si>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</si>
  <si>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</si>
  <si>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</si>
  <si>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</si>
  <si>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</si>
  <si>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</si>
  <si>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</si>
  <si>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</si>
  <si>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</si>
  <si>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</si>
  <si>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</si>
  <si>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</si>
  <si>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</si>
  <si>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</si>
  <si>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</si>
  <si>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</si>
  <si>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</si>
  <si>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</si>
  <si>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</si>
  <si>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</si>
  <si>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</si>
  <si>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</si>
  <si>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</si>
  <si>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</si>
  <si>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</si>
  <si>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</si>
  <si>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</si>
  <si>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</si>
  <si>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</si>
  <si>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</si>
  <si>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</si>
  <si>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</si>
  <si>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</si>
  <si>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</si>
  <si>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</si>
  <si>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</si>
  <si>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</si>
  <si>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</si>
  <si>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</si>
  <si>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</si>
  <si>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</si>
  <si>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</si>
  <si>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</si>
  <si>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</si>
  <si>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</si>
  <si>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</si>
  <si>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</si>
  <si>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</si>
  <si>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</si>
  <si>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</si>
  <si>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</si>
  <si>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</si>
  <si>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</si>
  <si>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</si>
  <si>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</si>
  <si>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</si>
  <si>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</si>
  <si>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</si>
  <si>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</si>
  <si>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</si>
  <si>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</si>
  <si>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</si>
  <si>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</si>
  <si>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</si>
  <si>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</si>
  <si>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</si>
  <si>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</si>
  <si>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</si>
  <si>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</si>
  <si>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</si>
  <si>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</si>
  <si>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</si>
  <si>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</si>
  <si>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</si>
  <si>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</si>
  <si>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</si>
  <si>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</si>
  <si>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</si>
  <si>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</si>
  <si>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</si>
  <si>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</si>
  <si>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</si>
  <si>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</si>
  <si>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</si>
  <si>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</si>
  <si>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</si>
  <si>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</si>
  <si>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</si>
  <si>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</si>
  <si>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</si>
  <si>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</si>
  <si>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</si>
  <si>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</si>
  <si>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</si>
  <si>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</si>
  <si>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</si>
  <si>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</si>
  <si>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</si>
  <si>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</si>
  <si>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</si>
  <si>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</si>
  <si>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</si>
  <si>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</si>
  <si>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</si>
  <si>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</si>
  <si>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</si>
  <si>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</si>
  <si>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</si>
  <si>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</si>
  <si>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</si>
  <si>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</si>
  <si>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</si>
  <si>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</si>
  <si>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</si>
  <si>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</si>
  <si>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</si>
  <si>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</si>
  <si>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</si>
  <si>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</si>
  <si>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</si>
  <si>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</si>
  <si>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</si>
  <si>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</si>
  <si>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</si>
  <si>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</si>
  <si>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</si>
  <si>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</si>
  <si>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</si>
  <si>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</si>
  <si>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</si>
  <si>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</si>
  <si>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</si>
  <si>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</si>
  <si>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</si>
  <si>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</si>
  <si>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</si>
  <si>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</si>
  <si>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</si>
  <si>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</si>
  <si>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</si>
  <si>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</si>
  <si>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</si>
  <si>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</si>
  <si>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</si>
  <si>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</si>
  <si>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</si>
  <si>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</si>
  <si>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</si>
  <si>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</si>
  <si>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</si>
  <si>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</si>
  <si>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</si>
  <si>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</si>
  <si>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</si>
  <si>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</si>
  <si>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</si>
  <si>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</si>
  <si>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</si>
  <si>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</si>
  <si>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</si>
  <si>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</si>
  <si>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</si>
  <si>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</si>
  <si>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</si>
  <si>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</si>
  <si>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</si>
  <si>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</si>
  <si>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</si>
  <si>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</si>
  <si>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</si>
  <si>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</si>
  <si>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</si>
  <si>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</si>
  <si>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</si>
  <si>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</si>
  <si>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</si>
  <si>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</si>
  <si>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</si>
  <si>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</si>
  <si>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</si>
  <si>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</si>
  <si>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</si>
  <si>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</si>
  <si>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</si>
  <si>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</si>
  <si>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</si>
  <si>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</si>
  <si>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</si>
  <si>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</si>
  <si>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</si>
  <si>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</si>
  <si>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</si>
  <si>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</si>
  <si>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</si>
  <si>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</si>
  <si>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</si>
  <si>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</si>
  <si>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</si>
  <si>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</si>
  <si>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</si>
  <si>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</si>
  <si>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</si>
  <si>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</si>
  <si>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</si>
  <si>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</si>
  <si>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</si>
  <si>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</si>
  <si>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</si>
  <si>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</si>
  <si>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</si>
  <si>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</si>
  <si>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</si>
  <si>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</si>
  <si>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</si>
  <si>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</si>
  <si>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</si>
  <si>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</si>
  <si>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</si>
  <si>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</si>
  <si>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</si>
  <si>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</si>
  <si>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</si>
  <si>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</si>
  <si>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</si>
  <si>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</si>
  <si>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</si>
  <si>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</si>
  <si>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</si>
  <si>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</si>
  <si>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</si>
  <si>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</si>
  <si>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</si>
  <si>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</si>
  <si>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</si>
  <si>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</si>
  <si>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</si>
  <si>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</si>
  <si>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</si>
  <si>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</si>
  <si>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</si>
  <si>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</si>
  <si>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</si>
  <si>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</si>
  <si>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</si>
  <si>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</si>
  <si>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</si>
  <si>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</si>
  <si>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</si>
  <si>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</si>
  <si>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</si>
  <si>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</si>
  <si>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</si>
  <si>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</si>
  <si>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</si>
  <si>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</si>
  <si>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</si>
  <si>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</si>
  <si>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</si>
  <si>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</si>
  <si>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</si>
  <si>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</si>
  <si>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</si>
  <si>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</si>
  <si>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</si>
  <si>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</si>
  <si>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</si>
  <si>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</si>
  <si>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</si>
  <si>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</si>
  <si>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</si>
  <si>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</si>
  <si>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</si>
  <si>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</si>
  <si>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</si>
  <si>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</si>
  <si>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</si>
  <si>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</si>
  <si>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</si>
  <si>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</si>
  <si>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</si>
  <si>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</si>
  <si>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</si>
  <si>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</si>
  <si>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</si>
  <si>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</si>
  <si>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</si>
  <si>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</si>
  <si>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</si>
  <si>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</si>
  <si>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</si>
  <si>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</si>
  <si>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</si>
  <si>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</si>
  <si>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</si>
  <si>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</si>
  <si>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</si>
  <si>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</si>
  <si>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</si>
  <si>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</si>
  <si>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</si>
  <si>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</si>
  <si>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</si>
  <si>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</si>
  <si>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</si>
  <si>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</si>
  <si>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</si>
  <si>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</si>
  <si>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</si>
  <si>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</si>
  <si>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</si>
  <si>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</si>
  <si>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</si>
  <si>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</si>
  <si>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</si>
  <si>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</si>
  <si>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</si>
  <si>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</si>
  <si>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</si>
  <si>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</si>
  <si>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</si>
  <si>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</si>
  <si>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</si>
  <si>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</si>
  <si>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</si>
  <si>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</si>
  <si>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</si>
  <si>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</si>
  <si>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</si>
  <si>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</si>
  <si>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</si>
  <si>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</si>
  <si>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</si>
  <si>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</si>
  <si>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</si>
  <si>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</si>
  <si>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</si>
  <si>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</si>
  <si>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</si>
  <si>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</si>
  <si>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</si>
  <si>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</si>
  <si>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</si>
  <si>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</si>
  <si>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</si>
  <si>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</si>
  <si>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</si>
  <si>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</si>
  <si>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</si>
  <si>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</si>
  <si>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</si>
  <si>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</si>
  <si>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</si>
  <si>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</si>
  <si>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</si>
  <si>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</si>
  <si>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</si>
  <si>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</si>
  <si>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</si>
  <si>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</si>
  <si>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</si>
  <si>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</si>
  <si>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</si>
  <si>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</si>
  <si>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</si>
  <si>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</si>
  <si>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</si>
  <si>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</si>
  <si>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</si>
  <si>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</si>
  <si>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</si>
  <si>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</si>
  <si>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</si>
  <si>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</si>
  <si>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</si>
  <si>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</si>
  <si>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</si>
  <si>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</si>
  <si>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</si>
  <si>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</si>
  <si>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</si>
  <si>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</si>
  <si>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</si>
  <si>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</si>
  <si>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</si>
  <si>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</si>
  <si>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</si>
  <si>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</si>
  <si>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</si>
  <si>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</si>
  <si>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</si>
  <si>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</si>
  <si>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</si>
  <si>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</si>
  <si>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</si>
  <si>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</si>
  <si>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</si>
  <si>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</si>
  <si>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</si>
  <si>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</si>
  <si>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</si>
  <si>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</si>
  <si>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</si>
  <si>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</si>
  <si>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</si>
  <si>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</si>
  <si>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</si>
  <si>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</si>
  <si>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</si>
  <si>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</si>
  <si>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</si>
  <si>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</si>
  <si>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</si>
  <si>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</si>
  <si>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</si>
  <si>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</si>
  <si>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</si>
  <si>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</si>
  <si>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</si>
  <si>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</si>
  <si>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</si>
  <si>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</si>
  <si>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</si>
  <si>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</si>
  <si>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</si>
  <si>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</si>
  <si>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</si>
  <si>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</si>
  <si>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</si>
  <si>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</si>
  <si>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</si>
  <si>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</si>
  <si>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</si>
  <si>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</si>
  <si>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</si>
  <si>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</si>
  <si>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</si>
  <si>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</si>
  <si>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</si>
  <si>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</si>
  <si>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</si>
  <si>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</si>
  <si>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</si>
  <si>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</si>
  <si>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</si>
  <si>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</si>
  <si>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</si>
  <si>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</si>
  <si>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</si>
  <si>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</si>
  <si>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</si>
  <si>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</si>
  <si>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</si>
  <si>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</si>
  <si>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</si>
  <si>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</si>
  <si>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</si>
  <si>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</si>
  <si>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</si>
  <si>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</si>
  <si>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</si>
  <si>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</si>
  <si>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</si>
  <si>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</si>
  <si>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</si>
  <si>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</si>
  <si>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</si>
  <si>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</si>
  <si>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</si>
  <si>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</si>
  <si>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</si>
  <si>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</si>
  <si>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</si>
  <si>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</si>
  <si>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</si>
  <si>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</si>
  <si>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</si>
  <si>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</si>
  <si>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</si>
  <si>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</si>
  <si>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</si>
  <si>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</si>
  <si>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</si>
  <si>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</si>
  <si>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</si>
  <si>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</si>
  <si>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</si>
  <si>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</si>
  <si>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</si>
  <si>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</si>
  <si>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</si>
  <si>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</si>
  <si>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</si>
  <si>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</si>
  <si>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</si>
  <si>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</si>
  <si>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</si>
  <si>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</si>
  <si>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</si>
  <si>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</si>
  <si>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</si>
  <si>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</si>
  <si>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</si>
  <si>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</si>
  <si>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</si>
  <si>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</si>
  <si>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</si>
  <si>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</si>
  <si>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</si>
  <si>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</si>
  <si>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</si>
  <si>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</si>
  <si>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</si>
  <si>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</si>
  <si>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</si>
  <si>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</si>
  <si>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</si>
  <si>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</si>
  <si>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</si>
  <si>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</si>
  <si>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</si>
  <si>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</si>
  <si>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</si>
  <si>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</si>
  <si>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</si>
  <si>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</si>
  <si>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</si>
  <si>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</si>
  <si>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</si>
  <si>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</si>
  <si>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</si>
  <si>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</si>
  <si>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</si>
  <si>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</si>
  <si>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</si>
  <si>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</si>
  <si>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</si>
  <si>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</si>
  <si>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</si>
  <si>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</si>
  <si>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</si>
  <si>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</si>
  <si>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</si>
  <si>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</si>
  <si>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</si>
  <si>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</si>
  <si>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</si>
  <si>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</si>
  <si>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</si>
  <si>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</si>
  <si>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</si>
  <si>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</si>
  <si>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</si>
  <si>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</si>
  <si>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</si>
  <si>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</si>
  <si>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</si>
  <si>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</si>
  <si>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</si>
  <si>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</si>
  <si>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</si>
  <si>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</si>
  <si>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</si>
  <si>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</si>
  <si>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</si>
  <si>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</si>
  <si>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</si>
  <si>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</si>
  <si>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</si>
  <si>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</si>
  <si>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</si>
  <si>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</si>
  <si>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</si>
  <si>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</si>
  <si>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</si>
  <si>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</si>
  <si>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</si>
  <si>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</si>
  <si>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</si>
  <si>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</si>
  <si>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</si>
  <si>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</si>
  <si>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</si>
  <si>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</si>
  <si>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</si>
  <si>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</si>
  <si>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</si>
  <si>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</si>
  <si>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</si>
  <si>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</si>
  <si>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</si>
  <si>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</si>
  <si>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</si>
  <si>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</si>
  <si>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</si>
  <si>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</si>
  <si>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</si>
  <si>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</si>
  <si>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</si>
  <si>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</si>
  <si>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</si>
  <si>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</si>
  <si>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</si>
  <si>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</si>
  <si>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</si>
  <si>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</si>
  <si>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</si>
  <si>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</si>
  <si>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</si>
  <si>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</si>
  <si>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</si>
  <si>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</si>
  <si>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</si>
  <si>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</si>
  <si>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</si>
  <si>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</si>
  <si>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</si>
  <si>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</si>
  <si>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</si>
  <si>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</si>
  <si>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</si>
  <si>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</si>
  <si>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</si>
  <si>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</si>
  <si>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</si>
  <si>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</si>
  <si>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</si>
  <si>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</si>
  <si>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</si>
  <si>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</si>
  <si>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</si>
  <si>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</si>
  <si>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</si>
  <si>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</si>
  <si>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</si>
  <si>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</si>
  <si>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</si>
  <si>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</si>
  <si>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</si>
  <si>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</si>
  <si>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</si>
  <si>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</si>
  <si>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</si>
  <si>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</si>
  <si>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</si>
  <si>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</si>
  <si>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</si>
  <si>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</si>
  <si>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</si>
  <si>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</si>
  <si>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</si>
  <si>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</si>
  <si>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</si>
  <si>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</si>
  <si>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</si>
  <si>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</si>
  <si>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</si>
  <si>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</si>
  <si>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</si>
  <si>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</si>
  <si>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</si>
  <si>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</si>
  <si>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</si>
  <si>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</si>
  <si>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</si>
  <si>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</si>
  <si>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</si>
  <si>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</si>
  <si>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</si>
  <si>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</si>
  <si>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</si>
  <si>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</si>
  <si>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</si>
  <si>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</si>
  <si>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</si>
  <si>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</si>
  <si>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</si>
  <si>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</si>
  <si>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</si>
  <si>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</si>
  <si>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</si>
  <si>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</si>
  <si>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</si>
  <si>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</si>
  <si>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</si>
  <si>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</si>
  <si>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</si>
  <si>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</si>
  <si>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</si>
  <si>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</si>
  <si>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</si>
  <si>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</si>
  <si>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</si>
  <si>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</si>
  <si>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</si>
  <si>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</si>
  <si>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</si>
  <si>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</si>
  <si>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</si>
  <si>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</si>
  <si>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</si>
  <si>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</si>
  <si>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</si>
  <si>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</si>
  <si>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</si>
  <si>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</si>
  <si>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</si>
  <si>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</si>
  <si>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</si>
  <si>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</si>
  <si>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</si>
  <si>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</si>
  <si>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</si>
  <si>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</si>
  <si>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</si>
  <si>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</si>
  <si>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</si>
  <si>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</si>
  <si>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</si>
  <si>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</si>
  <si>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</si>
  <si>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</si>
  <si>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</si>
  <si>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</si>
  <si>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</si>
  <si>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</si>
  <si>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</si>
  <si>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</si>
  <si>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</si>
  <si>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</si>
  <si>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</si>
  <si>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</si>
  <si>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</si>
  <si>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</si>
  <si>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</si>
  <si>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</si>
  <si>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</si>
  <si>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</si>
  <si>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</si>
  <si>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</si>
  <si>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</si>
  <si>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</si>
  <si>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</si>
  <si>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</si>
  <si>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</si>
  <si>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</si>
  <si>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</si>
  <si>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</si>
  <si>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</si>
  <si>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</si>
  <si>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</si>
  <si>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</si>
  <si>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</si>
  <si>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</si>
  <si>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</si>
  <si>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</si>
  <si>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</si>
  <si>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</si>
  <si>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</si>
  <si>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</si>
  <si>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</si>
  <si>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</si>
  <si>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</si>
  <si>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</si>
  <si>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</si>
  <si>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</si>
  <si>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</si>
  <si>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</si>
  <si>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</si>
  <si>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</si>
  <si>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</si>
  <si>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</si>
  <si>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</si>
  <si>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</si>
  <si>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</si>
  <si>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</si>
  <si>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</si>
  <si>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</si>
  <si>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</si>
  <si>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</si>
  <si>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</si>
  <si>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</si>
  <si>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</si>
  <si>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</si>
  <si>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</si>
  <si>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</si>
  <si>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</si>
  <si>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</si>
  <si>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</si>
  <si>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</si>
  <si>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</si>
  <si>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</si>
  <si>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</si>
  <si>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</si>
  <si>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</si>
  <si>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</si>
  <si>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</si>
  <si>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</si>
  <si>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</si>
  <si>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</si>
  <si>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</si>
  <si>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</si>
  <si>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</si>
  <si>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</si>
  <si>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</si>
  <si>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</si>
  <si>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</si>
  <si>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</si>
  <si>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</si>
  <si>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</si>
  <si>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</si>
  <si>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</si>
  <si>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</si>
  <si>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</si>
  <si>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</si>
  <si>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</si>
  <si>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</si>
  <si>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</si>
  <si>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</si>
  <si>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</si>
  <si>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</si>
  <si>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</si>
  <si>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</si>
  <si>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</si>
  <si>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</si>
  <si>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</si>
  <si>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</si>
  <si>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</si>
  <si>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</si>
  <si>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</si>
  <si>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</si>
  <si>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</si>
  <si>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</si>
  <si>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</si>
  <si>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</si>
  <si>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</si>
  <si>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</si>
  <si>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</si>
  <si>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</si>
  <si>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</si>
  <si>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</si>
  <si>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</si>
  <si>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</si>
  <si>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</si>
  <si>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</si>
  <si>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</si>
  <si>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</si>
  <si>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</si>
  <si>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</si>
  <si>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</si>
  <si>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</si>
  <si>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</si>
  <si>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</si>
  <si>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</si>
  <si>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</si>
  <si>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</si>
  <si>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</si>
  <si>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</si>
  <si>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</si>
  <si>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</si>
  <si>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</si>
  <si>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</si>
  <si>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</si>
  <si>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</si>
  <si>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</si>
  <si>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</si>
  <si>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</si>
  <si>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</si>
  <si>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</si>
  <si>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</si>
  <si>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</si>
  <si>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</si>
  <si>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</si>
  <si>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</si>
  <si>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</si>
  <si>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</si>
  <si>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</si>
  <si>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</si>
  <si>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</si>
  <si>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</si>
  <si>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</si>
  <si>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</si>
  <si>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</si>
  <si>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</si>
  <si>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</si>
  <si>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</si>
  <si>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</si>
  <si>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</si>
  <si>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</si>
  <si>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</si>
  <si>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</si>
  <si>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</si>
  <si>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</si>
  <si>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</si>
  <si>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</si>
  <si>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</si>
  <si>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</si>
  <si>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</si>
  <si>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</si>
  <si>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</si>
  <si>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</si>
  <si>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</si>
  <si>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</si>
  <si>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</si>
  <si>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</si>
  <si>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</si>
  <si>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</si>
  <si>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</si>
  <si>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</si>
  <si>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</si>
  <si>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</si>
  <si>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</si>
  <si>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</si>
  <si>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</si>
  <si>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</si>
  <si>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</si>
  <si>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</si>
  <si>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</si>
  <si>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</si>
  <si>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</si>
  <si>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</si>
  <si>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</si>
  <si>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</si>
  <si>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</si>
  <si>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</si>
  <si>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</si>
  <si>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</si>
  <si>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</si>
  <si>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</si>
  <si>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</si>
  <si>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</si>
  <si>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</si>
  <si>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</si>
  <si>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</si>
  <si>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</si>
  <si>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</si>
  <si>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</si>
  <si>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</si>
  <si>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</si>
  <si>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</si>
  <si>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</si>
  <si>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</si>
  <si>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</si>
  <si>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</si>
  <si>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</si>
  <si>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</si>
  <si>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</si>
  <si>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</si>
  <si>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</si>
  <si>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</si>
  <si>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</si>
  <si>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</si>
  <si>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</si>
  <si>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</si>
  <si>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</si>
  <si>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</si>
  <si>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</si>
  <si>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</si>
  <si>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</si>
  <si>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</si>
  <si>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</si>
  <si>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</si>
  <si>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</si>
  <si>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</si>
  <si>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</si>
  <si>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</si>
  <si>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</si>
  <si>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</si>
  <si>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</si>
  <si>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</si>
  <si>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</si>
  <si>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</si>
  <si>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</si>
  <si>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</si>
  <si>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</si>
  <si>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</si>
  <si>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</si>
  <si>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</si>
  <si>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</si>
  <si>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</si>
  <si>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</si>
  <si>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</si>
  <si>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</si>
  <si>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</si>
  <si>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</si>
  <si>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</si>
  <si>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</si>
  <si>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</si>
  <si>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</si>
  <si>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</si>
  <si>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</si>
  <si>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</si>
  <si>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</si>
  <si>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</si>
  <si>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</si>
  <si>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</si>
  <si>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</si>
  <si>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</si>
  <si>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</si>
  <si>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</si>
  <si>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</si>
  <si>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</si>
  <si>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</si>
  <si>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</si>
  <si>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</si>
  <si>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</si>
  <si>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</si>
  <si>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</si>
  <si>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</si>
  <si>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</si>
  <si>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</si>
  <si>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</si>
  <si>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</si>
  <si>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</si>
  <si>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</si>
  <si>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</si>
  <si>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</si>
  <si>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</si>
  <si>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</si>
  <si>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</si>
  <si>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</si>
  <si>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</si>
  <si>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</si>
  <si>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</si>
  <si>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</si>
  <si>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</si>
  <si>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</si>
  <si>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</si>
  <si>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</si>
  <si>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</si>
  <si>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</si>
  <si>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</si>
  <si>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</si>
  <si>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</si>
  <si>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</si>
  <si>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</si>
  <si>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</si>
  <si>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</si>
  <si>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</si>
  <si>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</si>
  <si>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</si>
  <si>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</si>
  <si>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</si>
  <si>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</si>
  <si>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</si>
  <si>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</si>
  <si>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</si>
  <si>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</si>
  <si>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</si>
  <si>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</si>
  <si>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</si>
  <si>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</si>
  <si>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</si>
  <si>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</si>
  <si>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</si>
  <si>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</si>
  <si>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</si>
  <si>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</si>
  <si>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</si>
  <si>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</si>
  <si>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</si>
  <si>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</si>
  <si>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</si>
  <si>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</si>
  <si>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</si>
  <si>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</si>
  <si>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</si>
  <si>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</si>
  <si>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</si>
  <si>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</si>
  <si>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</si>
  <si>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</si>
  <si>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</si>
  <si>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</si>
  <si>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</si>
  <si>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</si>
  <si>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</si>
  <si>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</si>
  <si>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</si>
  <si>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</si>
  <si>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</si>
  <si>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</si>
  <si>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</si>
  <si>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</si>
  <si>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</si>
  <si>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</si>
  <si>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</si>
  <si>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</si>
  <si>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</si>
  <si>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</si>
  <si>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</si>
  <si>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</si>
  <si>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</si>
  <si>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</si>
  <si>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</si>
  <si>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</si>
  <si>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</si>
  <si>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</si>
  <si>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</si>
  <si>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</si>
  <si>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</si>
  <si>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</si>
  <si>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</si>
  <si>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</si>
  <si>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</si>
  <si>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</si>
  <si>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</si>
  <si>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</si>
  <si>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</si>
  <si>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</si>
  <si>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</si>
  <si>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</si>
  <si>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</si>
  <si>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</si>
  <si>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</si>
  <si>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</si>
  <si>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</si>
  <si>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</si>
  <si>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</si>
  <si>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</si>
  <si>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</si>
  <si>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</si>
  <si>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</si>
  <si>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</si>
  <si>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</si>
  <si>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</si>
  <si>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</si>
  <si>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</si>
  <si>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</si>
  <si>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</si>
  <si>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</si>
  <si>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</si>
  <si>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</si>
  <si>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</si>
  <si>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</si>
  <si>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</si>
  <si>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</si>
  <si>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</si>
  <si>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</si>
  <si>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</si>
  <si>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</si>
  <si>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</si>
  <si>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</si>
  <si>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</si>
  <si>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</si>
  <si>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</si>
  <si>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</si>
  <si>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</si>
  <si>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</si>
  <si>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</si>
  <si>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</si>
  <si>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</si>
  <si>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</si>
  <si>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</si>
  <si>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</si>
  <si>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</si>
  <si>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</si>
  <si>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</si>
  <si>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</si>
  <si>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</si>
  <si>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</si>
  <si>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</si>
  <si>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</si>
  <si>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</si>
  <si>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</si>
  <si>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</si>
  <si>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</si>
  <si>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</si>
  <si>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</si>
  <si>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</si>
  <si>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</si>
  <si>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</si>
  <si>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</si>
  <si>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</si>
  <si>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</si>
  <si>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</si>
  <si>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</si>
  <si>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</si>
  <si>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</si>
  <si>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</si>
  <si>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</si>
  <si>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</si>
  <si>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</si>
  <si>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</si>
  <si>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</si>
  <si>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</si>
  <si>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</si>
  <si>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</si>
  <si>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</si>
  <si>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</si>
  <si>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</si>
  <si>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</si>
  <si>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</si>
  <si>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</si>
  <si>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</si>
  <si>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</si>
  <si>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</si>
  <si>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</si>
  <si>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</si>
  <si>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</si>
  <si>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</si>
  <si>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</si>
  <si>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</si>
  <si>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</si>
  <si>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</si>
  <si>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</si>
  <si>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</si>
  <si>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</si>
  <si>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</si>
  <si>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</si>
  <si>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</si>
  <si>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</si>
  <si>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</si>
  <si>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</si>
  <si>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</si>
  <si>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</si>
  <si>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</si>
  <si>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</si>
  <si>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</si>
  <si>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</si>
  <si>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</si>
  <si>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</si>
  <si>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</si>
  <si>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</si>
  <si>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</si>
  <si>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</si>
  <si>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</si>
  <si>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</si>
  <si>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</si>
  <si>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</si>
  <si>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</si>
  <si>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</si>
  <si>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</si>
  <si>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</si>
  <si>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</si>
  <si>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</si>
  <si>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</si>
  <si>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</si>
  <si>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</si>
  <si>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</si>
  <si>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</si>
  <si>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</si>
  <si>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</si>
  <si>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</si>
  <si>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</si>
  <si>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</si>
  <si>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</si>
  <si>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</si>
  <si>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</si>
  <si>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</si>
  <si>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</si>
  <si>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</si>
  <si>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</si>
  <si>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</si>
  <si>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</si>
  <si>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</si>
  <si>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</si>
  <si>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</si>
  <si>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</si>
  <si>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</si>
  <si>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</si>
  <si>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</si>
  <si>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</si>
  <si>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</si>
  <si>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</si>
  <si>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</si>
  <si>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</si>
  <si>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</si>
  <si>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</si>
  <si>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</si>
  <si>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</si>
  <si>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</si>
  <si>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</si>
  <si>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</si>
  <si>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</si>
  <si>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</si>
  <si>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</si>
  <si>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</si>
  <si>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</si>
  <si>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</si>
  <si>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</si>
  <si>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</si>
  <si>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</si>
  <si>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</si>
  <si>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</si>
  <si>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</si>
  <si>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</si>
  <si>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</si>
  <si>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</si>
  <si>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</si>
  <si>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</si>
  <si>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</si>
  <si>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</si>
  <si>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</si>
  <si>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</si>
  <si>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</si>
  <si>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</si>
  <si>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</si>
  <si>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</si>
  <si>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</si>
  <si>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</si>
  <si>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</si>
  <si>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</si>
  <si>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</si>
  <si>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</si>
  <si>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</si>
  <si>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</si>
  <si>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</si>
  <si>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</si>
  <si>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</si>
  <si>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</si>
  <si>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</si>
  <si>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</si>
  <si>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</si>
  <si>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</si>
  <si>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</si>
  <si>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</si>
  <si>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</si>
  <si>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</si>
  <si>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</si>
  <si>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</si>
  <si>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</si>
  <si>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</si>
  <si>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</si>
  <si>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</si>
  <si>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</si>
  <si>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</si>
  <si>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</si>
  <si>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</si>
  <si>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</si>
  <si>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</si>
  <si>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</si>
  <si>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</si>
  <si>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</si>
  <si>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</si>
  <si>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</si>
  <si>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</si>
  <si>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</si>
  <si>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</si>
  <si>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</si>
  <si>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</si>
  <si>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</si>
  <si>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</si>
  <si>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</si>
  <si>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</si>
  <si>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</si>
  <si>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</si>
  <si>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</si>
  <si>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</si>
  <si>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</si>
  <si>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</si>
  <si>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</si>
  <si>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</si>
  <si>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</si>
  <si>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</si>
  <si>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</si>
  <si>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</si>
  <si>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</si>
  <si>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</si>
  <si>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</si>
  <si>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</si>
  <si>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</si>
  <si>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</si>
  <si>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</si>
  <si>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</si>
  <si>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</si>
  <si>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</si>
  <si>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</si>
  <si>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</si>
  <si>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</si>
  <si>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</si>
  <si>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</si>
  <si>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</si>
  <si>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</si>
  <si>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</si>
  <si>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</si>
  <si>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</si>
  <si>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</si>
  <si>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</si>
  <si>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</si>
  <si>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</si>
  <si>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</si>
  <si>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</si>
  <si>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</si>
  <si>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</si>
  <si>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</si>
  <si>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</si>
  <si>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</si>
  <si>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</si>
  <si>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</si>
  <si>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</si>
  <si>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</si>
  <si>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</si>
  <si>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</si>
  <si>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</si>
  <si>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</si>
  <si>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</si>
  <si>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</si>
  <si>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</si>
  <si>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</si>
  <si>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</si>
  <si>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</si>
  <si>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</si>
  <si>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</si>
  <si>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</si>
  <si>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</si>
  <si>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</si>
  <si>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</si>
  <si>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</si>
  <si>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</si>
  <si>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</si>
  <si>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</si>
  <si>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</si>
  <si>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</si>
  <si>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</si>
  <si>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</si>
  <si>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</si>
  <si>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</si>
  <si>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</si>
  <si>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</si>
  <si>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</si>
  <si>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</si>
  <si>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</si>
  <si>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</si>
  <si>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</si>
  <si>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</si>
  <si>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</si>
  <si>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</si>
  <si>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</si>
  <si>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</si>
  <si>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</si>
  <si>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</si>
  <si>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</si>
  <si>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</si>
  <si>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</si>
  <si>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</si>
  <si>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</si>
  <si>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</si>
  <si>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</si>
  <si>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</si>
  <si>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</si>
  <si>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</si>
  <si>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</si>
  <si>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</si>
  <si>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</si>
  <si>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</si>
  <si>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</si>
  <si>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</si>
  <si>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</si>
  <si>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</si>
  <si>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</si>
  <si>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</si>
  <si>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</si>
  <si>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</si>
  <si>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</si>
  <si>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</si>
  <si>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</si>
  <si>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</si>
  <si>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</si>
  <si>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</si>
  <si>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</si>
  <si>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</si>
  <si>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</si>
  <si>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</si>
  <si>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</si>
  <si>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</si>
  <si>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</si>
  <si>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</si>
  <si>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</si>
  <si>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</si>
  <si>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</si>
  <si>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</si>
  <si>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</si>
  <si>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</si>
  <si>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</si>
  <si>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</si>
  <si>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</si>
  <si>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</si>
  <si>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</si>
  <si>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</si>
  <si>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</si>
  <si>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</si>
  <si>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</si>
  <si>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</si>
  <si>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</si>
  <si>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</si>
  <si>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</si>
  <si>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</si>
  <si>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</si>
  <si>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</si>
  <si>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</si>
  <si>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</si>
  <si>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</si>
  <si>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</si>
  <si>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</si>
  <si>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</si>
  <si>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</si>
  <si>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</si>
  <si>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</si>
  <si>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</si>
  <si>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</si>
  <si>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</si>
  <si>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</si>
  <si>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</si>
  <si>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</si>
  <si>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</si>
  <si>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</si>
  <si>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</si>
  <si>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</si>
  <si>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</si>
  <si>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</si>
  <si>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</si>
  <si>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</si>
  <si>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</si>
  <si>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</si>
  <si>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</si>
  <si>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</si>
  <si>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</si>
  <si>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</si>
  <si>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</si>
  <si>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</si>
  <si>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</si>
  <si>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</si>
  <si>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</si>
  <si>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</si>
  <si>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</si>
  <si>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</si>
  <si>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</si>
  <si>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</si>
  <si>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</si>
  <si>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</si>
  <si>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</si>
  <si>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</si>
  <si>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</si>
  <si>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</si>
  <si>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</si>
  <si>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</si>
  <si>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</si>
  <si>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</si>
  <si>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</si>
  <si>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</si>
  <si>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</si>
  <si>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</si>
  <si>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</si>
  <si>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</si>
  <si>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</si>
  <si>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</si>
  <si>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</si>
  <si>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</si>
  <si>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</si>
  <si>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</si>
  <si>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</si>
  <si>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</si>
  <si>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</si>
  <si>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</si>
  <si>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</si>
  <si>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</si>
  <si>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</si>
  <si>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</si>
  <si>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</si>
  <si>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</si>
  <si>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</si>
  <si>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</si>
  <si>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</si>
  <si>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</si>
  <si>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</si>
  <si>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</si>
  <si>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</si>
  <si>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</si>
  <si>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</si>
  <si>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</si>
  <si>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</si>
  <si>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</si>
  <si>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</si>
  <si>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</si>
  <si>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</si>
  <si>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</si>
  <si>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</si>
  <si>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</si>
  <si>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</si>
  <si>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</si>
  <si>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</si>
  <si>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</si>
  <si>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</si>
  <si>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</si>
  <si>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</si>
  <si>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</si>
  <si>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</si>
  <si>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</si>
  <si>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</si>
  <si>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</si>
  <si>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</si>
  <si>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</si>
  <si>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</si>
  <si>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</si>
  <si>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</si>
  <si>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</si>
  <si>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</si>
  <si>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</si>
  <si>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</si>
  <si>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</si>
  <si>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</si>
  <si>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</si>
  <si>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</si>
  <si>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</si>
  <si>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</si>
  <si>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</si>
  <si>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</si>
  <si>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</si>
  <si>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</si>
  <si>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</si>
  <si>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</si>
  <si>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</si>
  <si>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</si>
  <si>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</si>
  <si>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</si>
  <si>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</si>
  <si>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</si>
  <si>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</si>
  <si>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</si>
  <si>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</si>
  <si>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</si>
  <si>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</si>
  <si>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</si>
  <si>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</si>
  <si>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</si>
  <si>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</si>
  <si>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</si>
  <si>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</si>
  <si>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</si>
  <si>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</si>
  <si>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</si>
  <si>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</si>
  <si>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</si>
  <si>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</si>
  <si>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</si>
  <si>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</si>
  <si>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</si>
  <si>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</si>
  <si>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</si>
  <si>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</si>
  <si>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</si>
  <si>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</si>
  <si>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</si>
  <si>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</si>
  <si>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</si>
  <si>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</si>
  <si>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</si>
  <si>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</si>
  <si>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</si>
  <si>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</si>
  <si>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</si>
  <si>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</si>
  <si>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</si>
  <si>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</si>
  <si>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</si>
  <si>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</si>
  <si>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</si>
  <si>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</si>
  <si>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</si>
  <si>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</si>
  <si>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</si>
  <si>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</si>
  <si>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</si>
  <si>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</si>
  <si>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</si>
  <si>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</si>
  <si>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</si>
  <si>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</si>
  <si>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</si>
  <si>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</si>
  <si>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</si>
  <si>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</si>
  <si>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</si>
  <si>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</si>
  <si>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</si>
  <si>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</si>
  <si>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</si>
  <si>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</si>
  <si>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</si>
  <si>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</si>
  <si>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</si>
  <si>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</si>
  <si>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</si>
  <si>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</si>
  <si>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</si>
  <si>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</si>
  <si>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</si>
  <si>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</si>
  <si>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</si>
  <si>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</si>
  <si>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</si>
  <si>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</si>
  <si>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</si>
  <si>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</si>
  <si>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</si>
  <si>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</si>
  <si>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</si>
  <si>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</si>
  <si>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</si>
  <si>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</si>
  <si>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</si>
  <si>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</si>
  <si>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</si>
  <si>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</si>
  <si>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</si>
  <si>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</si>
  <si>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</si>
  <si>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</si>
  <si>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</si>
  <si>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</si>
  <si>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</si>
  <si>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</si>
  <si>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</si>
  <si>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</si>
  <si>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</si>
  <si>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</si>
  <si>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</si>
  <si>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</si>
  <si>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</si>
  <si>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</si>
  <si>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</si>
  <si>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</si>
  <si>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</si>
  <si>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</si>
  <si>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</si>
  <si>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</si>
  <si>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</si>
  <si>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</si>
  <si>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</si>
  <si>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</si>
  <si>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</si>
  <si>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</si>
  <si>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</si>
  <si>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</si>
  <si>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</si>
  <si>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</si>
  <si>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</si>
  <si>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</si>
  <si>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</si>
  <si>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</si>
  <si>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</si>
  <si>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</si>
  <si>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</si>
  <si>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</si>
  <si>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</si>
  <si>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</si>
  <si>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</si>
  <si>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</si>
  <si>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</si>
  <si>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</si>
  <si>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</si>
  <si>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</si>
  <si>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</si>
  <si>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</si>
  <si>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</si>
  <si>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</si>
  <si>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</si>
  <si>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</si>
  <si>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</si>
  <si>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</si>
  <si>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</si>
  <si>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</si>
  <si>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</si>
  <si>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</si>
  <si>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</si>
  <si>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</si>
  <si>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</si>
  <si>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</si>
  <si>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</si>
  <si>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</si>
  <si>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</si>
  <si>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</si>
  <si>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</si>
  <si>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</si>
  <si>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</si>
  <si>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</si>
  <si>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</si>
  <si>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</si>
  <si>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</si>
  <si>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</si>
  <si>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</si>
  <si>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</si>
  <si>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</si>
  <si>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</si>
  <si>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</si>
  <si>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</si>
  <si>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</si>
  <si>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</si>
  <si>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</si>
  <si>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</si>
  <si>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</si>
  <si>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</si>
  <si>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</si>
  <si>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</si>
  <si>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</si>
  <si>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</si>
  <si>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</si>
  <si>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</si>
  <si>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</si>
  <si>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</si>
  <si>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</si>
  <si>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</si>
  <si>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</si>
  <si>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</si>
  <si>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</si>
  <si>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</si>
  <si>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</si>
  <si>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</si>
  <si>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</si>
  <si>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</si>
  <si>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</si>
  <si>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</si>
  <si>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</si>
  <si>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</si>
  <si>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</si>
  <si>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</si>
  <si>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</si>
  <si>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</si>
  <si>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</si>
  <si>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</si>
  <si>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</si>
  <si>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</si>
  <si>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</si>
  <si>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</si>
  <si>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</si>
  <si>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</si>
  <si>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</si>
  <si>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</si>
  <si>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</si>
  <si>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</si>
  <si>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</si>
  <si>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</si>
  <si>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</si>
  <si>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</si>
  <si>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</si>
  <si>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</si>
  <si>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</si>
  <si>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</si>
  <si>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</si>
  <si>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</si>
  <si>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</si>
  <si>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</si>
  <si>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</si>
  <si>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</si>
  <si>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</si>
  <si>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</si>
  <si>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</si>
  <si>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</si>
  <si>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</si>
  <si>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</si>
  <si>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</si>
  <si>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</si>
  <si>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</si>
  <si>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</si>
  <si>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</si>
  <si>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</si>
  <si>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</si>
  <si>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</si>
  <si>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</si>
  <si>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</si>
  <si>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</si>
  <si>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</si>
  <si>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</si>
  <si>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</si>
  <si>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</si>
  <si>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</si>
  <si>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</si>
  <si>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</si>
  <si>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</si>
  <si>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</si>
  <si>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</si>
  <si>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</si>
  <si>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</si>
  <si>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</si>
  <si>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</si>
  <si>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</si>
  <si>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</si>
  <si>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</si>
  <si>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</si>
  <si>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</si>
  <si>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</si>
  <si>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</si>
  <si>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</si>
  <si>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</si>
  <si>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</si>
  <si>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</si>
  <si>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</si>
  <si>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</si>
  <si>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</si>
  <si>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</si>
  <si>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</si>
  <si>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</si>
  <si>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</si>
  <si>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</si>
  <si>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</si>
  <si>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</si>
  <si>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</si>
  <si>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</si>
  <si>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</si>
  <si>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</si>
  <si>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</si>
  <si>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</si>
  <si>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</si>
  <si>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</si>
  <si>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</si>
  <si>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</si>
  <si>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</si>
  <si>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</si>
  <si>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</si>
  <si>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</si>
  <si>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</si>
  <si>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</si>
  <si>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</si>
  <si>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</si>
  <si>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</si>
  <si>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</si>
  <si>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</si>
  <si>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</si>
  <si>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</si>
  <si>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</si>
  <si>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</si>
  <si>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</si>
  <si>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</si>
  <si>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</si>
  <si>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</si>
  <si>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</si>
  <si>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</si>
  <si>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</si>
  <si>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</si>
  <si>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</si>
  <si>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</si>
  <si>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</si>
  <si>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</si>
  <si>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</si>
  <si>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</si>
  <si>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</si>
  <si>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</si>
  <si>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</si>
  <si>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</si>
  <si>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</si>
  <si>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</si>
  <si>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</si>
  <si>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</si>
  <si>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</si>
  <si>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</si>
  <si>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</si>
  <si>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</si>
  <si>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</si>
  <si>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</si>
  <si>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</si>
  <si>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</si>
  <si>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</si>
  <si>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</si>
  <si>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</si>
  <si>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</si>
  <si>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</si>
  <si>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</si>
  <si>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</si>
  <si>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</si>
  <si>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</si>
  <si>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</si>
  <si>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</si>
  <si>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</si>
  <si>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</si>
  <si>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</si>
  <si>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</si>
  <si>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</si>
  <si>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</si>
  <si>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</si>
  <si>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</si>
  <si>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</si>
  <si>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</si>
  <si>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</si>
  <si>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</si>
  <si>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</si>
  <si>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</si>
  <si>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</si>
  <si>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</si>
  <si>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</si>
  <si>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</si>
  <si>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</si>
  <si>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</si>
  <si>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</si>
  <si>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</si>
  <si>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</si>
  <si>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</si>
  <si>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</si>
  <si>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</si>
  <si>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</si>
  <si>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</si>
  <si>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</si>
  <si>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</si>
  <si>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</si>
  <si>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</si>
  <si>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</si>
  <si>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</si>
  <si>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</si>
  <si>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</si>
  <si>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</si>
  <si>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</si>
  <si>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</si>
  <si>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</si>
  <si>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</si>
  <si>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</si>
  <si>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</si>
  <si>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</si>
  <si>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</si>
  <si>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</si>
  <si>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</si>
  <si>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</si>
  <si>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</si>
  <si>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</si>
  <si>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</si>
  <si>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</si>
  <si>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</si>
  <si>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</si>
  <si>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</si>
  <si>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</si>
  <si>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</si>
  <si>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</si>
  <si>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</si>
  <si>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</si>
  <si>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</si>
  <si>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</si>
  <si>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</si>
  <si>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</si>
  <si>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</si>
  <si>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</si>
  <si>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</si>
  <si>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</si>
  <si>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</si>
  <si>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</si>
  <si>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</si>
  <si>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</si>
  <si>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</si>
  <si>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</si>
  <si>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</si>
  <si>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</si>
  <si>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</si>
  <si>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</si>
  <si>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</si>
  <si>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</si>
  <si>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</si>
  <si>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</si>
  <si>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</si>
  <si>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</si>
  <si>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</si>
  <si>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</si>
  <si>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</si>
  <si>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</si>
  <si>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</si>
  <si>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</si>
  <si>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</si>
  <si>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</si>
  <si>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</si>
  <si>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</si>
  <si>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</si>
  <si>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</si>
  <si>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</si>
  <si>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</si>
  <si>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</si>
  <si>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</si>
  <si>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</si>
  <si>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</si>
  <si>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</si>
  <si>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</si>
  <si>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</si>
  <si>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</si>
  <si>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</si>
  <si>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</si>
  <si>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</si>
  <si>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</si>
  <si>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</si>
  <si>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</si>
  <si>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</si>
  <si>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</si>
  <si>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</si>
  <si>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</si>
  <si>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</si>
  <si>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</si>
  <si>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</si>
  <si>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</si>
  <si>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</si>
  <si>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</si>
  <si>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</si>
  <si>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</si>
  <si>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</si>
  <si>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</si>
  <si>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</si>
  <si>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</si>
  <si>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</si>
  <si>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</si>
  <si>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</si>
  <si>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</si>
  <si>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</si>
  <si>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</si>
  <si>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</si>
  <si>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</si>
  <si>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</si>
  <si>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</si>
  <si>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</si>
  <si>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</si>
  <si>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</si>
  <si>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</si>
  <si>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</si>
  <si>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</si>
  <si>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</si>
  <si>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</si>
  <si>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</si>
  <si>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</si>
  <si>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</si>
  <si>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</si>
  <si>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</si>
  <si>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</si>
  <si>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</si>
  <si>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</si>
  <si>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</si>
  <si>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</si>
  <si>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</si>
  <si>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</si>
  <si>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</si>
  <si>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</si>
  <si>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</si>
  <si>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</si>
  <si>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</si>
  <si>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</si>
  <si>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</si>
  <si>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</si>
  <si>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</si>
  <si>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</si>
  <si>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</si>
  <si>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</si>
  <si>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</si>
  <si>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</si>
  <si>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</si>
  <si>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</si>
  <si>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</si>
  <si>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</si>
  <si>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</si>
  <si>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</si>
  <si>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</si>
  <si>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</si>
  <si>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</si>
  <si>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</si>
  <si>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</si>
  <si>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</si>
  <si>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</si>
  <si>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</si>
  <si>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</si>
  <si>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</si>
  <si>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</si>
  <si>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</si>
  <si>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</si>
  <si>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</si>
  <si>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</si>
  <si>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</si>
  <si>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</si>
  <si>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</si>
  <si>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</si>
  <si>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</si>
  <si>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</si>
  <si>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</si>
  <si>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</si>
  <si>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</si>
  <si>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</si>
  <si>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</si>
  <si>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</si>
  <si>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</si>
  <si>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</si>
  <si>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</si>
  <si>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</si>
  <si>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</si>
  <si>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</si>
  <si>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</si>
  <si>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</si>
  <si>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</si>
  <si>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</si>
  <si>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</si>
  <si>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</si>
  <si>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</si>
  <si>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</si>
  <si>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</si>
  <si>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</si>
  <si>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</si>
  <si>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</si>
  <si>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</si>
  <si>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</si>
  <si>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</si>
  <si>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</si>
  <si>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</si>
  <si>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</si>
  <si>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</si>
  <si>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</si>
  <si>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</si>
  <si>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</si>
  <si>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</si>
  <si>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</si>
  <si>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</si>
  <si>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</si>
  <si>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</si>
  <si>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</si>
  <si>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</si>
  <si>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</si>
  <si>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</si>
  <si>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</si>
  <si>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</si>
  <si>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</si>
  <si>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</si>
  <si>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</si>
  <si>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</si>
  <si>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</si>
  <si>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</si>
  <si>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</si>
  <si>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</si>
  <si>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</si>
  <si>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</si>
  <si>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</si>
  <si>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</si>
  <si>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</si>
  <si>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</si>
  <si>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</si>
  <si>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</si>
  <si>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</si>
  <si>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</si>
  <si>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</si>
  <si>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</si>
  <si>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</si>
  <si>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</si>
  <si>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</si>
  <si>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</si>
  <si>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</si>
  <si>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</si>
  <si>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</si>
  <si>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</si>
  <si>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</si>
  <si>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</si>
  <si>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</si>
  <si>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</si>
  <si>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</si>
  <si>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</si>
  <si>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</si>
  <si>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</si>
  <si>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</si>
  <si>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</si>
  <si>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</si>
  <si>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</si>
  <si>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</si>
  <si>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</si>
  <si>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</si>
  <si>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</si>
  <si>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</si>
  <si>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</si>
  <si>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</si>
  <si>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</si>
  <si>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</si>
  <si>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</si>
  <si>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</si>
  <si>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</si>
  <si>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</si>
  <si>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</si>
  <si>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</si>
  <si>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</si>
  <si>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</si>
  <si>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</si>
  <si>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</si>
  <si>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</si>
  <si>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</si>
  <si>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</si>
  <si>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</si>
  <si>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</si>
  <si>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</si>
  <si>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</si>
  <si>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</si>
  <si>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</si>
  <si>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</si>
  <si>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</si>
  <si>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</si>
  <si>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</si>
  <si>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</si>
  <si>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</si>
  <si>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</si>
  <si>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</si>
  <si>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</si>
  <si>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</si>
  <si>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</si>
  <si>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</si>
  <si>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</si>
  <si>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</si>
  <si>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</si>
  <si>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</si>
  <si>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</si>
  <si>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</si>
  <si>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</si>
  <si>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</si>
  <si>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</si>
  <si>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</si>
  <si>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</si>
  <si>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</si>
  <si>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</si>
  <si>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</si>
  <si>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</si>
  <si>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</si>
  <si>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</si>
  <si>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</si>
  <si>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</si>
  <si>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</si>
  <si>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</si>
  <si>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</si>
  <si>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</si>
  <si>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</si>
  <si>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</si>
  <si>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</si>
  <si>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</si>
  <si>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</si>
  <si>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</si>
  <si>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</si>
  <si>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</si>
  <si>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</si>
  <si>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</si>
  <si>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</si>
  <si>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</si>
  <si>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</si>
  <si>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</si>
  <si>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</si>
  <si>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</si>
  <si>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</si>
  <si>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</si>
  <si>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</si>
  <si>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</si>
  <si>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</si>
  <si>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</si>
  <si>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</si>
  <si>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</si>
  <si>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</si>
  <si>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</si>
  <si>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</si>
  <si>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</si>
  <si>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</si>
  <si>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</si>
  <si>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</si>
  <si>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</si>
  <si>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</si>
  <si>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</si>
  <si>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</si>
  <si>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</si>
  <si>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</si>
  <si>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</si>
  <si>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</si>
  <si>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</si>
  <si>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</si>
  <si>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</si>
  <si>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</si>
  <si>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</si>
  <si>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</si>
  <si>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</si>
  <si>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</si>
  <si>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</si>
  <si>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</si>
  <si>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</si>
  <si>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</si>
  <si>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</si>
  <si>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</si>
  <si>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</si>
  <si>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</si>
  <si>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</si>
  <si>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</si>
  <si>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</si>
  <si>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</si>
  <si>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</si>
  <si>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</si>
  <si>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</si>
  <si>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</si>
  <si>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</si>
  <si>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</si>
  <si>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</si>
  <si>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</si>
  <si>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</si>
  <si>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</si>
  <si>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</si>
  <si>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</si>
  <si>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</si>
  <si>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</si>
  <si>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</si>
  <si>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</si>
  <si>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</si>
  <si>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</si>
  <si>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</si>
  <si>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</si>
  <si>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</si>
  <si>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</si>
  <si>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</si>
  <si>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</si>
  <si>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</si>
  <si>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</si>
  <si>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</si>
  <si>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</si>
  <si>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</si>
  <si>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</si>
  <si>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</si>
  <si>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</si>
  <si>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</si>
  <si>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</si>
  <si>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</si>
  <si>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</si>
  <si>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</si>
  <si>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</si>
  <si>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</si>
  <si>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</si>
  <si>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</si>
  <si>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</si>
  <si>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</si>
  <si>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</si>
  <si>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</si>
  <si>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</si>
  <si>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</si>
  <si>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</si>
  <si>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</si>
  <si>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</si>
  <si>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</si>
  <si>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</si>
  <si>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</si>
  <si>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</si>
  <si>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</si>
  <si>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</si>
  <si>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</si>
  <si>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</si>
  <si>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</si>
  <si>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</si>
  <si>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</si>
  <si>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</si>
  <si>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</si>
  <si>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</si>
  <si>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</si>
  <si>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</si>
  <si>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</si>
  <si>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</si>
  <si>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</si>
  <si>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</si>
  <si>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</si>
  <si>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</si>
  <si>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</si>
  <si>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</si>
  <si>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</si>
  <si>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</si>
  <si>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</si>
  <si>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</si>
  <si>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</si>
  <si>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</si>
  <si>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</si>
  <si>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</si>
  <si>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</si>
  <si>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</si>
  <si>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</si>
  <si>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</si>
  <si>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</si>
  <si>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</si>
  <si>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</si>
  <si>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</si>
  <si>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</si>
  <si>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</si>
  <si>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</si>
  <si>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</si>
  <si>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</si>
  <si>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</si>
  <si>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</si>
  <si>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</si>
  <si>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</si>
  <si>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</si>
  <si>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</si>
  <si>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</si>
  <si>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</si>
  <si>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</si>
  <si>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</si>
  <si>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</si>
  <si>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</si>
  <si>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</si>
  <si>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</si>
  <si>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</si>
  <si>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</si>
  <si>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</si>
  <si>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</si>
  <si>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</si>
  <si>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</si>
  <si>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</si>
  <si>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</si>
  <si>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</si>
  <si>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</si>
  <si>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</si>
  <si>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</si>
  <si>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</si>
  <si>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</si>
  <si>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</si>
  <si>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</si>
  <si>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</si>
  <si>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</si>
  <si>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</si>
  <si>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</si>
  <si>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</si>
  <si>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</si>
  <si>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</si>
  <si>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</si>
  <si>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</si>
  <si>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</si>
  <si>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</si>
  <si>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</si>
  <si>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</si>
  <si>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</si>
  <si>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</si>
  <si>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</si>
  <si>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</si>
  <si>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</si>
  <si>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</si>
  <si>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</si>
  <si>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</si>
  <si>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</si>
  <si>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</si>
  <si>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</si>
  <si>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</si>
  <si>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</si>
  <si>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</si>
  <si>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</si>
  <si>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</si>
  <si>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</si>
  <si>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</si>
  <si>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</si>
  <si>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</si>
  <si>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</si>
  <si>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</si>
  <si>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</si>
  <si>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</si>
  <si>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</si>
  <si>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</si>
  <si>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</si>
  <si>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</si>
  <si>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</si>
  <si>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</si>
  <si>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</si>
  <si>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</si>
  <si>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</si>
  <si>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</si>
  <si>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</si>
  <si>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</si>
  <si>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</si>
  <si>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</si>
  <si>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</si>
  <si>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</si>
  <si>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</si>
  <si>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</si>
  <si>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</si>
  <si>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</si>
  <si>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</si>
  <si>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</si>
  <si>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</si>
  <si>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</si>
  <si>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</si>
  <si>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</si>
  <si>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</si>
  <si>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</si>
  <si>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</si>
  <si>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</si>
  <si>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</si>
  <si>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</si>
  <si>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</si>
  <si>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</si>
  <si>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</si>
  <si>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</si>
  <si>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</si>
  <si>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</si>
  <si>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</si>
  <si>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</si>
  <si>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</si>
  <si>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</si>
  <si>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</si>
  <si>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</si>
  <si>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</si>
  <si>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</si>
  <si>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</si>
  <si>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</si>
  <si>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</si>
  <si>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</si>
  <si>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</si>
  <si>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</si>
  <si>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</si>
  <si>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</si>
  <si>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</si>
  <si>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</si>
  <si>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</si>
  <si>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</si>
  <si>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</si>
  <si>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</si>
  <si>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</si>
  <si>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</si>
  <si>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</si>
  <si>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</si>
  <si>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</si>
  <si>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</si>
  <si>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</si>
  <si>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</si>
  <si>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</si>
  <si>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</si>
  <si>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</si>
  <si>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</si>
  <si>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</si>
  <si>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</si>
  <si>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</si>
  <si>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</si>
  <si>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</si>
  <si>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</si>
  <si>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</si>
  <si>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</si>
  <si>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</si>
  <si>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</si>
  <si>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</si>
  <si>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</si>
  <si>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</si>
  <si>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</si>
  <si>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</si>
  <si>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</si>
  <si>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</si>
  <si>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</si>
  <si>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</si>
  <si>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</si>
  <si>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</si>
  <si>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</si>
  <si>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</si>
  <si>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</si>
  <si>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</si>
  <si>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</si>
  <si>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</si>
  <si>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</si>
  <si>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</si>
  <si>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</si>
  <si>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</si>
  <si>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</si>
  <si>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</si>
  <si>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</si>
  <si>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</si>
  <si>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</si>
  <si>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</si>
  <si>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</si>
  <si>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</si>
  <si>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</si>
  <si>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</si>
  <si>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</si>
  <si>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</si>
  <si>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</si>
  <si>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</si>
  <si>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</si>
  <si>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</si>
  <si>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</si>
  <si>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</si>
  <si>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</si>
  <si>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</si>
  <si>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</si>
  <si>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</si>
  <si>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</si>
  <si>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</si>
  <si>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</si>
  <si>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</si>
  <si>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</si>
  <si>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</si>
  <si>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</si>
  <si>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</si>
  <si>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</si>
  <si>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</si>
  <si>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</si>
  <si>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</si>
  <si>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</si>
  <si>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</si>
  <si>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</si>
  <si>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</si>
  <si>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</si>
  <si>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</si>
  <si>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</si>
  <si>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</si>
  <si>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</si>
  <si>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</si>
  <si>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</si>
  <si>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</si>
  <si>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</si>
  <si>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</si>
  <si>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</si>
  <si>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</si>
  <si>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</si>
  <si>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</si>
  <si>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</si>
  <si>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</si>
  <si>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</si>
  <si>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</si>
  <si>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</si>
  <si>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</si>
  <si>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</si>
  <si>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</si>
  <si>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</si>
  <si>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</si>
  <si>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</si>
  <si>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</si>
  <si>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</si>
  <si>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</si>
  <si>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</si>
  <si>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</si>
  <si>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</si>
  <si>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</si>
  <si>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</si>
  <si>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</si>
  <si>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</si>
  <si>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</si>
  <si>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</si>
  <si>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</si>
  <si>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</si>
  <si>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</si>
  <si>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</si>
  <si>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</si>
  <si>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</si>
  <si>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</si>
  <si>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</si>
  <si>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</si>
  <si>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</si>
  <si>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</si>
  <si>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</si>
  <si>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</si>
  <si>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</si>
  <si>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</si>
  <si>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</si>
  <si>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</si>
  <si>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</si>
  <si>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</si>
  <si>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</si>
  <si>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</si>
  <si>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</si>
  <si>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</si>
  <si>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</si>
  <si>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</si>
  <si>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</si>
  <si>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</si>
  <si>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</si>
  <si>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</si>
  <si>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</si>
  <si>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</si>
  <si>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</si>
  <si>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</si>
  <si>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</si>
  <si>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</si>
  <si>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</si>
  <si>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</si>
  <si>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</si>
  <si>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</si>
  <si>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</si>
  <si>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</si>
  <si>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</si>
  <si>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</si>
  <si>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</si>
  <si>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</si>
  <si>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</si>
  <si>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</si>
  <si>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</si>
  <si>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</si>
  <si>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</si>
  <si>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</si>
  <si>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</si>
  <si>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</si>
  <si>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</si>
  <si>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</si>
  <si>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</si>
  <si>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</si>
  <si>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</si>
  <si>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</si>
  <si>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</si>
  <si>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</si>
  <si>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</si>
  <si>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</si>
  <si>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</si>
  <si>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</si>
  <si>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</si>
  <si>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</si>
  <si>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</si>
  <si>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</si>
  <si>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</si>
  <si>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</si>
  <si>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</si>
  <si>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</si>
  <si>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</si>
  <si>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</si>
  <si>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</si>
  <si>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</si>
  <si>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</si>
  <si>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</si>
  <si>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</si>
  <si>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</si>
  <si>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</si>
  <si>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</si>
  <si>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</si>
  <si>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</si>
  <si>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</si>
  <si>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</si>
  <si>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</si>
  <si>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</si>
  <si>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</si>
  <si>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</si>
  <si>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</si>
  <si>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</si>
  <si>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</si>
  <si>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</si>
  <si>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</si>
  <si>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</si>
  <si>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</si>
  <si>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</si>
  <si>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</si>
  <si>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</si>
  <si>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</si>
  <si>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</si>
  <si>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</si>
  <si>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</si>
  <si>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</si>
  <si>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</si>
  <si>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</si>
  <si>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</si>
  <si>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</si>
  <si>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</si>
  <si>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</si>
  <si>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</si>
  <si>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</si>
  <si>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</si>
  <si>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</si>
  <si>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</si>
  <si>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</si>
  <si>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</si>
  <si>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</si>
  <si>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</si>
  <si>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</si>
  <si>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</si>
  <si>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</si>
  <si>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</si>
  <si>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</si>
  <si>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</si>
  <si>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</si>
  <si>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</si>
  <si>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</si>
  <si>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</si>
  <si>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</si>
  <si>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</si>
  <si>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</si>
  <si>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</si>
  <si>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</si>
  <si>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</si>
  <si>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</si>
  <si>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</si>
  <si>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</si>
  <si>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</si>
  <si>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</si>
  <si>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</si>
  <si>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</si>
  <si>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</si>
  <si>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</si>
  <si>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</si>
  <si>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</si>
  <si>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</si>
  <si>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</si>
  <si>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</si>
  <si>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</si>
  <si>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</si>
  <si>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</si>
  <si>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</si>
  <si>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</si>
  <si>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</si>
  <si>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</si>
  <si>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</si>
  <si>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</si>
  <si>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</si>
  <si>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</si>
  <si>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</si>
  <si>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</si>
  <si>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</si>
  <si>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</si>
  <si>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</si>
  <si>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</si>
  <si>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</si>
  <si>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</si>
  <si>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</si>
  <si>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</si>
  <si>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</si>
  <si>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</si>
  <si>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</si>
  <si>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</si>
  <si>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</si>
  <si>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</si>
  <si>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</si>
  <si>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</si>
  <si>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</si>
  <si>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</si>
  <si>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</si>
  <si>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</si>
  <si>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</si>
  <si>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</si>
  <si>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</si>
  <si>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</si>
  <si>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</si>
  <si>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</si>
  <si>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</si>
  <si>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</si>
  <si>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</si>
  <si>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</si>
  <si>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</si>
  <si>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</si>
  <si>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</si>
  <si>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</si>
  <si>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</si>
  <si>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</si>
  <si>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</si>
  <si>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</si>
  <si>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</si>
  <si>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</si>
  <si>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</si>
  <si>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</si>
  <si>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</si>
  <si>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</si>
  <si>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</si>
  <si>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</si>
  <si>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</si>
  <si>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</si>
  <si>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</si>
  <si>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</si>
  <si>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</si>
  <si>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</si>
  <si>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</si>
  <si>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</si>
  <si>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</si>
  <si>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</si>
  <si>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</si>
  <si>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</si>
  <si>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</si>
  <si>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</si>
  <si>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</si>
  <si>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</si>
  <si>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</si>
  <si>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</si>
  <si>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</si>
  <si>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</si>
  <si>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</si>
  <si>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</si>
  <si>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</si>
  <si>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</si>
  <si>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</si>
  <si>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</si>
  <si>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</si>
  <si>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</si>
  <si>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</si>
  <si>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</si>
  <si>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</si>
  <si>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</si>
  <si>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</si>
  <si>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</si>
  <si>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</si>
  <si>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</si>
  <si>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</si>
  <si>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</si>
  <si>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</si>
  <si>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</si>
  <si>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</si>
  <si>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</si>
  <si>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</si>
  <si>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</si>
  <si>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</si>
  <si>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</si>
  <si>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</si>
  <si>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</si>
  <si>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</si>
  <si>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</si>
  <si>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</si>
  <si>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</si>
  <si>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</si>
  <si>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</si>
  <si>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</si>
  <si>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</si>
  <si>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</si>
  <si>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</si>
  <si>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</si>
  <si>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</si>
  <si>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</si>
  <si>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</si>
  <si>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</si>
  <si>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</si>
  <si>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</si>
  <si>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</si>
  <si>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</si>
  <si>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</si>
  <si>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</si>
  <si>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</si>
  <si>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</si>
  <si>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</si>
  <si>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</si>
  <si>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</si>
  <si>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</si>
  <si>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</si>
  <si>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</si>
  <si>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</si>
  <si>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</si>
  <si>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</si>
  <si>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</si>
  <si>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</si>
  <si>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</si>
  <si>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</si>
  <si>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</si>
  <si>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</si>
  <si>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</si>
  <si>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</si>
  <si>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</si>
  <si>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</si>
  <si>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</si>
  <si>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</si>
  <si>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</si>
  <si>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</si>
  <si>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</si>
  <si>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</si>
  <si>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</si>
  <si>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</si>
  <si>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</si>
  <si>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</si>
  <si>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</si>
  <si>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</si>
  <si>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</si>
  <si>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</si>
  <si>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</si>
  <si>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</si>
  <si>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</si>
  <si>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</si>
  <si>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</si>
  <si>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</si>
  <si>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</si>
  <si>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</si>
  <si>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</si>
  <si>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</si>
  <si>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</si>
  <si>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</si>
  <si>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</si>
  <si>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</si>
  <si>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</si>
  <si>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</si>
  <si>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</si>
  <si>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</si>
  <si>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</si>
  <si>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</si>
  <si>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</si>
  <si>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</si>
  <si>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</si>
  <si>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</si>
  <si>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</si>
  <si>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</si>
  <si>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</si>
  <si>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</si>
  <si>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</si>
  <si>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</si>
  <si>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</si>
  <si>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</si>
  <si>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</si>
  <si>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</si>
  <si>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</si>
  <si>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</si>
  <si>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</si>
  <si>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</si>
  <si>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</si>
  <si>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</si>
  <si>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</si>
  <si>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</si>
  <si>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</si>
  <si>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</si>
  <si>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</si>
  <si>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</si>
  <si>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</si>
  <si>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</si>
  <si>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</si>
  <si>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</si>
  <si>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</si>
  <si>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</si>
  <si>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</si>
  <si>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</si>
  <si>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</si>
  <si>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</si>
  <si>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</si>
  <si>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</si>
  <si>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</si>
  <si>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</si>
  <si>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</si>
  <si>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</si>
  <si>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</si>
  <si>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</si>
  <si>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</si>
  <si>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</si>
  <si>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</si>
  <si>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</si>
  <si>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</si>
  <si>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</si>
  <si>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</si>
  <si>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</si>
  <si>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</si>
  <si>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</si>
  <si>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</si>
  <si>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</si>
  <si>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</si>
  <si>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</si>
  <si>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</si>
  <si>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</si>
  <si>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</si>
  <si>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</si>
  <si>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</si>
  <si>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</si>
  <si>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</si>
  <si>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</si>
  <si>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</si>
  <si>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</si>
  <si>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</si>
  <si>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</si>
  <si>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</si>
  <si>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</si>
  <si>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</si>
  <si>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</si>
  <si>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</si>
  <si>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</si>
  <si>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</si>
  <si>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</si>
  <si>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</si>
  <si>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</si>
  <si>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</si>
  <si>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</si>
  <si>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</si>
  <si>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</si>
  <si>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</si>
  <si>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</si>
  <si>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</si>
  <si>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</si>
  <si>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</si>
  <si>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</si>
  <si>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</si>
  <si>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</si>
  <si>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</si>
  <si>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</si>
  <si>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</si>
  <si>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</si>
  <si>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</si>
  <si>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</si>
  <si>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</si>
  <si>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</si>
  <si>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</si>
  <si>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</si>
  <si>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</si>
  <si>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</si>
  <si>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</si>
  <si>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</si>
  <si>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</si>
  <si>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</si>
  <si>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</si>
  <si>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</si>
  <si>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</si>
  <si>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</si>
  <si>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</si>
  <si>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</si>
  <si>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</si>
  <si>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</si>
  <si>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</si>
  <si>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</si>
  <si>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</si>
  <si>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</si>
  <si>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</si>
  <si>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</si>
  <si>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</si>
  <si>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</si>
  <si>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</si>
  <si>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</si>
  <si>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</si>
  <si>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</si>
  <si>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</si>
  <si>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</si>
  <si>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</si>
  <si>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</si>
  <si>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</si>
  <si>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</si>
  <si>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</si>
  <si>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</si>
  <si>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</si>
  <si>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</si>
  <si>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</si>
  <si>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</si>
  <si>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</si>
  <si>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</si>
  <si>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</si>
  <si>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</si>
  <si>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</si>
  <si>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</si>
  <si>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</si>
  <si>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</si>
  <si>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</si>
  <si>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</si>
  <si>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</si>
  <si>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</si>
  <si>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</si>
  <si>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</si>
  <si>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</si>
  <si>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</si>
  <si>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</si>
  <si>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</si>
  <si>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</si>
  <si>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</si>
  <si>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</si>
  <si>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</si>
  <si>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</si>
  <si>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</si>
  <si>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</si>
  <si>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</si>
  <si>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</si>
  <si>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</si>
  <si>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</si>
  <si>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</si>
  <si>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</si>
  <si>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</si>
  <si>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</si>
  <si>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</si>
  <si>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</si>
  <si>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</si>
  <si>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</si>
  <si>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</si>
  <si>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</si>
  <si>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</si>
  <si>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</si>
  <si>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</si>
  <si>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</si>
  <si>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</si>
  <si>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</si>
  <si>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</si>
  <si>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</si>
  <si>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</si>
  <si>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</si>
  <si>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</si>
  <si>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</si>
  <si>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</si>
  <si>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</si>
  <si>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</si>
  <si>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</si>
  <si>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</si>
  <si>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</si>
  <si>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</si>
  <si>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</si>
  <si>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</si>
  <si>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</si>
  <si>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</si>
  <si>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</si>
  <si>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</si>
  <si>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</si>
  <si>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</si>
  <si>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</si>
  <si>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</si>
  <si>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</si>
  <si>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</si>
  <si>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</si>
  <si>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</si>
  <si>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</si>
  <si>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</si>
  <si>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</si>
  <si>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</si>
  <si>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</si>
  <si>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</si>
  <si>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</si>
  <si>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</si>
  <si>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</si>
  <si>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</si>
  <si>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</si>
  <si>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</si>
  <si>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</si>
  <si>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</si>
  <si>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</si>
  <si>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</si>
  <si>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</si>
  <si>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</si>
  <si>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</si>
  <si>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</si>
  <si>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</si>
  <si>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</si>
  <si>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</si>
  <si>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</si>
  <si>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</si>
  <si>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</si>
  <si>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</si>
  <si>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</si>
  <si>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</si>
  <si>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</si>
  <si>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</si>
  <si>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</si>
  <si>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</si>
  <si>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</si>
  <si>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</si>
  <si>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</si>
  <si>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</si>
  <si>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</si>
  <si>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</si>
  <si>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</si>
  <si>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</si>
  <si>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</si>
  <si>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</si>
  <si>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</si>
  <si>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</si>
  <si>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</si>
  <si>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</si>
  <si>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</si>
  <si>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</si>
  <si>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</si>
  <si>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</si>
  <si>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</si>
  <si>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</si>
  <si>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</si>
  <si>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</si>
  <si>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</si>
  <si>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</si>
  <si>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</si>
  <si>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</si>
  <si>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</si>
  <si>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</si>
  <si>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</si>
  <si>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</si>
  <si>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</si>
  <si>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</si>
  <si>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</si>
  <si>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</si>
  <si>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</si>
  <si>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</si>
  <si>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</si>
  <si>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</si>
  <si>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</si>
  <si>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</si>
  <si>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</si>
  <si>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</si>
  <si>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</si>
  <si>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</si>
  <si>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</si>
  <si>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</si>
  <si>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</si>
  <si>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</si>
  <si>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</si>
  <si>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</si>
  <si>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</si>
  <si>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</si>
  <si>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</si>
  <si>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</si>
  <si>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</si>
  <si>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</si>
  <si>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</si>
  <si>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</si>
  <si>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</si>
  <si>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</si>
  <si>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</si>
  <si>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</si>
  <si>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</si>
  <si>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</si>
  <si>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</si>
  <si>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</si>
  <si>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</si>
  <si>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</si>
  <si>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</si>
  <si>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</si>
  <si>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</si>
  <si>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</si>
  <si>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</si>
  <si>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</si>
  <si>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</si>
  <si>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</si>
  <si>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</si>
  <si>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</si>
  <si>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</si>
  <si>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</si>
  <si>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</si>
  <si>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</si>
  <si>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</si>
  <si>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</si>
  <si>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</si>
  <si>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</si>
  <si>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</si>
  <si>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</si>
  <si>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</si>
  <si>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</si>
  <si>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</si>
  <si>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</si>
  <si>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</si>
  <si>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</si>
  <si>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</si>
  <si>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</si>
  <si>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</si>
  <si>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</si>
  <si>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</si>
  <si>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</si>
  <si>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</si>
  <si>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</si>
  <si>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</si>
  <si>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</si>
  <si>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</si>
  <si>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</si>
  <si>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</si>
  <si>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</si>
  <si>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</si>
  <si>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</si>
  <si>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</si>
  <si>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</si>
  <si>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</si>
  <si>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</si>
  <si>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</si>
  <si>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</si>
  <si>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</si>
  <si>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</si>
  <si>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</si>
  <si>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</si>
  <si>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</si>
  <si>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</si>
  <si>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</si>
  <si>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</si>
  <si>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</si>
  <si>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</si>
  <si>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</si>
  <si>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</si>
  <si>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</si>
  <si>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</si>
  <si>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</si>
  <si>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</si>
  <si>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</si>
  <si>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</si>
  <si>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</si>
  <si>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</si>
  <si>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</si>
  <si>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</si>
  <si>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</si>
  <si>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</si>
  <si>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</si>
  <si>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</si>
  <si>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</si>
  <si>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</si>
  <si>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</si>
  <si>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</si>
  <si>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</si>
  <si>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</si>
  <si>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</si>
  <si>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</si>
  <si>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</si>
  <si>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</si>
  <si>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</si>
  <si>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</si>
  <si>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</si>
  <si>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</si>
  <si>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</si>
  <si>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</si>
  <si>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</si>
  <si>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</si>
  <si>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</si>
  <si>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</si>
  <si>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</si>
  <si>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</si>
  <si>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</si>
  <si>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</si>
  <si>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</si>
  <si>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</si>
  <si>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</si>
  <si>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</si>
  <si>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</si>
  <si>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</si>
  <si>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</si>
  <si>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</si>
  <si>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</si>
  <si>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</si>
  <si>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</si>
  <si>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</si>
  <si>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</si>
  <si>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</si>
  <si>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</si>
  <si>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</si>
  <si>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</si>
  <si>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</si>
  <si>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</si>
  <si>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</si>
  <si>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</si>
  <si>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</si>
  <si>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</si>
  <si>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</si>
  <si>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</si>
  <si>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</si>
  <si>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</si>
  <si>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</si>
  <si>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</si>
  <si>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</si>
  <si>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</si>
  <si>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</si>
  <si>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</si>
  <si>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</si>
  <si>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</si>
  <si>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</si>
  <si>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</si>
  <si>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</si>
  <si>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</si>
  <si>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</si>
  <si>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</si>
  <si>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</si>
  <si>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</si>
  <si>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</si>
  <si>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</si>
  <si>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</si>
  <si>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</si>
  <si>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</si>
  <si>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</si>
  <si>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</si>
  <si>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</si>
  <si>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</si>
  <si>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</si>
  <si>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</si>
  <si>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</si>
  <si>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</si>
  <si>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</si>
  <si>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</si>
  <si>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</si>
  <si>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</si>
  <si>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</si>
  <si>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</si>
  <si>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</si>
  <si>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</si>
  <si>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</si>
  <si>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</si>
  <si>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</si>
  <si>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</si>
  <si>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</si>
  <si>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</si>
  <si>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</si>
  <si>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</si>
  <si>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</si>
  <si>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</si>
  <si>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</si>
  <si>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</si>
  <si>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</si>
  <si>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</si>
  <si>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</si>
  <si>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</si>
  <si>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</si>
  <si>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</si>
  <si>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</si>
  <si>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</si>
  <si>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</si>
  <si>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</si>
  <si>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</si>
  <si>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</si>
  <si>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</si>
  <si>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</si>
  <si>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</si>
  <si>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</si>
  <si>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</si>
  <si>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</si>
  <si>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</si>
  <si>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</si>
  <si>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</si>
  <si>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</si>
  <si>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</si>
  <si>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</si>
  <si>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</si>
  <si>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</si>
  <si>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</si>
  <si>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</si>
  <si>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</si>
  <si>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</si>
  <si>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</si>
  <si>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</si>
  <si>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</si>
  <si>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</si>
  <si>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</si>
  <si>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</si>
  <si>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</si>
  <si>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</si>
  <si>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</si>
  <si>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</si>
  <si>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</si>
  <si>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</si>
  <si>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</si>
  <si>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</si>
  <si>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</si>
  <si>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</si>
  <si>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</si>
  <si>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</si>
  <si>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</si>
  <si>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</si>
  <si>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</si>
  <si>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</si>
  <si>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</si>
  <si>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</si>
  <si>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</si>
  <si>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</si>
  <si>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</si>
  <si>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</si>
  <si>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</si>
  <si>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</si>
  <si>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</si>
  <si>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</si>
  <si>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</si>
  <si>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</si>
  <si>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</si>
  <si>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</si>
  <si>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</si>
  <si>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</si>
  <si>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</si>
  <si>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</si>
  <si>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</si>
  <si>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</si>
  <si>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</si>
  <si>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</si>
  <si>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</si>
  <si>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</si>
  <si>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</si>
  <si>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</si>
  <si>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</si>
  <si>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</si>
  <si>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</si>
  <si>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</si>
  <si>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</si>
  <si>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</si>
  <si>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</si>
  <si>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</si>
  <si>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</si>
  <si>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</si>
  <si>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</si>
  <si>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</si>
  <si>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</si>
  <si>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</si>
  <si>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</si>
  <si>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</si>
  <si>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</si>
  <si>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</si>
  <si>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</si>
  <si>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</si>
  <si>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</si>
  <si>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</si>
  <si>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</si>
  <si>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</si>
  <si>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</si>
  <si>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</si>
  <si>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</si>
  <si>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</si>
  <si>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</si>
  <si>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</si>
  <si>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</si>
  <si>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</si>
  <si>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</si>
  <si>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</si>
  <si>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</si>
  <si>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</si>
  <si>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</si>
  <si>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</si>
  <si>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</si>
  <si>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</si>
  <si>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</si>
  <si>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</si>
  <si>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</si>
  <si>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</si>
  <si>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</si>
  <si>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</si>
  <si>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</si>
  <si>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</si>
  <si>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</si>
  <si>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</si>
  <si>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</si>
  <si>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</si>
  <si>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</si>
  <si>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</si>
  <si>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</si>
  <si>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</si>
  <si>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</si>
  <si>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</si>
  <si>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</si>
  <si>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</si>
  <si>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</si>
  <si>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</si>
  <si>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</si>
  <si>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</si>
  <si>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</si>
  <si>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</si>
  <si>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</si>
  <si>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</si>
  <si>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</si>
  <si>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</si>
  <si>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</si>
  <si>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</si>
  <si>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</si>
  <si>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</si>
  <si>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</si>
  <si>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</si>
  <si>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</si>
  <si>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</si>
  <si>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</si>
  <si>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</si>
  <si>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</si>
  <si>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</si>
  <si>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</si>
  <si>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</si>
  <si>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</si>
  <si>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</si>
  <si>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</si>
  <si>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</si>
  <si>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</si>
  <si>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</si>
  <si>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</si>
  <si>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</si>
  <si>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</si>
  <si>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</si>
  <si>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</si>
  <si>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</si>
  <si>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</si>
  <si>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</si>
  <si>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</si>
  <si>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</si>
  <si>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</si>
  <si>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</si>
  <si>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</si>
  <si>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</si>
  <si>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</si>
  <si>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</si>
  <si>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</si>
  <si>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</si>
  <si>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</si>
  <si>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</si>
  <si>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</si>
  <si>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</si>
  <si>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</si>
  <si>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</si>
  <si>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</si>
  <si>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</si>
  <si>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</si>
  <si>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</si>
  <si>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</si>
  <si>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</si>
  <si>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</si>
  <si>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</si>
  <si>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</si>
  <si>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</si>
  <si>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</si>
  <si>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</si>
  <si>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</si>
  <si>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</si>
  <si>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</si>
  <si>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</si>
  <si>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</si>
  <si>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</si>
  <si>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</si>
  <si>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</si>
  <si>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</si>
  <si>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</si>
  <si>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</si>
  <si>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</si>
  <si>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</si>
  <si>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</si>
  <si>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</si>
  <si>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</si>
  <si>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</si>
  <si>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</si>
  <si>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</si>
  <si>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</si>
  <si>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</si>
  <si>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</si>
  <si>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</si>
  <si>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</si>
  <si>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</si>
  <si>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</si>
  <si>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</si>
  <si>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</si>
  <si>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</si>
  <si>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</si>
  <si>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</si>
  <si>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</si>
  <si>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</si>
  <si>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</si>
  <si>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</si>
  <si>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</si>
  <si>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</si>
  <si>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</si>
  <si>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</si>
  <si>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</si>
  <si>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</si>
  <si>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</si>
  <si>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</si>
  <si>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</si>
  <si>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</si>
  <si>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</si>
  <si>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</si>
  <si>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</si>
  <si>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</si>
  <si>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</si>
  <si>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</si>
  <si>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</si>
  <si>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</si>
  <si>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</si>
  <si>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</si>
  <si>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</si>
  <si>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</si>
  <si>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</si>
  <si>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</si>
  <si>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</si>
  <si>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</si>
  <si>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</si>
  <si>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</si>
  <si>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</si>
  <si>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</si>
  <si>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</si>
  <si>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</si>
  <si>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</si>
  <si>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</si>
  <si>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</si>
  <si>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</si>
  <si>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</si>
  <si>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</si>
  <si>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</si>
  <si>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</si>
  <si>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</si>
  <si>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</si>
  <si>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</si>
  <si>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</si>
  <si>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</si>
  <si>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</si>
  <si>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</si>
  <si>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</si>
  <si>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</si>
  <si>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</si>
  <si>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</si>
  <si>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</si>
  <si>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</si>
  <si>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</si>
  <si>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</si>
  <si>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</si>
  <si>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</si>
  <si>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</si>
  <si>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</si>
  <si>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</si>
  <si>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</si>
  <si>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</si>
  <si>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</si>
  <si>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</si>
  <si>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</si>
  <si>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</si>
  <si>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</si>
  <si>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</si>
  <si>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</si>
  <si>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</si>
  <si>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</si>
  <si>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</si>
  <si>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</si>
  <si>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</si>
  <si>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</si>
  <si>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</si>
  <si>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</si>
  <si>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</si>
  <si>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</si>
  <si>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</si>
  <si>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</si>
  <si>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</si>
  <si>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</si>
  <si>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</si>
  <si>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</si>
  <si>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</si>
  <si>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</si>
  <si>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</si>
  <si>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</si>
  <si>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</si>
  <si>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</si>
  <si>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</si>
  <si>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</si>
  <si>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</si>
  <si>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</si>
  <si>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</si>
  <si>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</si>
  <si>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</si>
  <si>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</si>
  <si>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</si>
  <si>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</si>
  <si>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</si>
  <si>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</si>
  <si>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</si>
  <si>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</si>
  <si>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</si>
  <si>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</si>
  <si>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</si>
  <si>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</si>
  <si>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</si>
  <si>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</si>
  <si>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</si>
  <si>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</si>
  <si>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</si>
  <si>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</si>
  <si>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</si>
  <si>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</si>
  <si>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</si>
  <si>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</si>
  <si>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</si>
  <si>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</si>
  <si>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</si>
  <si>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</si>
  <si>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</si>
  <si>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</si>
  <si>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</si>
  <si>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</si>
  <si>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</si>
  <si>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</si>
  <si>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</si>
  <si>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</si>
  <si>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</si>
  <si>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</si>
  <si>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</si>
  <si>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</si>
  <si>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</si>
  <si>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</si>
  <si>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</si>
  <si>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</si>
  <si>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</si>
  <si>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</si>
  <si>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</si>
  <si>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</si>
  <si>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</si>
  <si>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</si>
  <si>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</si>
  <si>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</si>
  <si>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</si>
  <si>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</si>
  <si>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</si>
  <si>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</si>
  <si>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</si>
  <si>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</si>
  <si>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</si>
  <si>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</si>
  <si>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</si>
  <si>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</si>
  <si>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</si>
  <si>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</si>
  <si>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</si>
  <si>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</si>
  <si>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</si>
  <si>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</si>
  <si>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</si>
  <si>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</si>
  <si>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</si>
  <si>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</si>
  <si>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</si>
  <si>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</si>
  <si>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</si>
  <si>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</si>
  <si>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</si>
  <si>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</si>
  <si>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</si>
  <si>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</si>
  <si>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</si>
  <si>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</si>
  <si>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</si>
  <si>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</si>
  <si>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</si>
  <si>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</si>
  <si>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</si>
  <si>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</si>
  <si>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</si>
  <si>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</si>
  <si>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</si>
  <si>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</si>
  <si>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</si>
  <si>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</si>
  <si>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</si>
  <si>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</si>
  <si>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</si>
  <si>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</si>
  <si>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</si>
  <si>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</si>
  <si>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</si>
  <si>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</si>
  <si>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</si>
  <si>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</si>
  <si>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</si>
  <si>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</si>
  <si>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</si>
  <si>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</si>
  <si>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</si>
  <si>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</si>
  <si>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</si>
  <si>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</si>
  <si>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</si>
  <si>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</si>
  <si>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</si>
  <si>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</si>
  <si>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</si>
  <si>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</si>
  <si>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</si>
  <si>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</si>
  <si>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</si>
  <si>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</si>
  <si>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</si>
  <si>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</si>
  <si>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</si>
  <si>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</si>
  <si>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</si>
  <si>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</si>
  <si>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</si>
  <si>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</si>
  <si>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</si>
  <si>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</si>
  <si>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</si>
  <si>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</si>
  <si>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</si>
  <si>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</si>
  <si>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</si>
  <si>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</si>
  <si>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</si>
  <si>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</si>
  <si>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</si>
  <si>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</si>
  <si>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</si>
  <si>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</si>
  <si>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</si>
  <si>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</si>
  <si>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</si>
  <si>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</si>
  <si>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</si>
  <si>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</si>
  <si>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</si>
  <si>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</si>
  <si>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</si>
  <si>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</si>
  <si>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</si>
  <si>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</si>
  <si>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</si>
  <si>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</si>
  <si>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</si>
  <si>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</si>
  <si>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</si>
  <si>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</si>
  <si>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</si>
  <si>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</si>
  <si>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</si>
  <si>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</si>
  <si>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</si>
  <si>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</si>
  <si>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</si>
  <si>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</si>
  <si>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</si>
  <si>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</si>
  <si>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</si>
  <si>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</si>
  <si>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</si>
  <si>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</si>
  <si>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</si>
  <si>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</si>
  <si>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</si>
  <si>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</si>
  <si>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</si>
  <si>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</si>
  <si>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</si>
  <si>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</si>
  <si>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</si>
  <si>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</si>
  <si>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</si>
  <si>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</si>
  <si>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</si>
  <si>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</si>
  <si>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</si>
  <si>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</si>
  <si>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</si>
  <si>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</si>
  <si>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</si>
  <si>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</si>
  <si>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</si>
  <si>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</si>
  <si>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</si>
  <si>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</si>
  <si>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</si>
  <si>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</si>
  <si>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</si>
  <si>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</si>
  <si>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</si>
  <si>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</si>
  <si>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</si>
  <si>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</si>
  <si>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</si>
  <si>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</si>
  <si>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</si>
  <si>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</si>
  <si>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</si>
  <si>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</si>
  <si>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</si>
  <si>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</si>
  <si>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</si>
  <si>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</si>
  <si>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</si>
  <si>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</si>
  <si>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</si>
  <si>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</si>
  <si>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</si>
  <si>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</si>
  <si>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</si>
  <si>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</si>
  <si>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</si>
  <si>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</si>
  <si>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</si>
  <si>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</si>
  <si>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</si>
  <si>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</si>
  <si>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</si>
  <si>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</si>
  <si>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</si>
  <si>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</si>
  <si>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</si>
  <si>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</si>
  <si>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</si>
  <si>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</si>
  <si>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</si>
  <si>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</si>
  <si>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</si>
  <si>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</si>
  <si>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</si>
  <si>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</si>
  <si>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</si>
  <si>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</si>
  <si>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</si>
  <si>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</si>
  <si>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</si>
  <si>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</si>
  <si>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</si>
  <si>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</si>
  <si>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</si>
  <si>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</si>
  <si>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</si>
  <si>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</si>
  <si>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</si>
  <si>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</si>
  <si>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</si>
  <si>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</si>
  <si>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</si>
  <si>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</si>
  <si>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</si>
  <si>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</si>
  <si>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</si>
  <si>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</si>
  <si>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</si>
  <si>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</si>
  <si>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</si>
  <si>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</si>
  <si>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</si>
  <si>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</si>
  <si>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</si>
  <si>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</si>
  <si>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</si>
  <si>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</si>
  <si>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</si>
  <si>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</si>
  <si>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</si>
  <si>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</si>
  <si>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</si>
  <si>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</si>
  <si>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</si>
  <si>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</si>
  <si>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</si>
  <si>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</si>
  <si>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</si>
  <si>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</si>
  <si>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</si>
  <si>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</si>
  <si>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</si>
  <si>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</si>
  <si>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</si>
  <si>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</si>
  <si>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</si>
  <si>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</si>
  <si>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</si>
  <si>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</si>
  <si>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</si>
  <si>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</si>
  <si>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</si>
  <si>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</si>
  <si>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</si>
  <si>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</si>
  <si>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</si>
  <si>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</si>
  <si>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</si>
  <si>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</si>
  <si>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</si>
  <si>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</si>
  <si>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</si>
  <si>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</si>
  <si>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</si>
  <si>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</si>
  <si>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</si>
  <si>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</si>
  <si>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</si>
  <si>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</si>
  <si>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</si>
  <si>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</si>
  <si>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</si>
  <si>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</si>
  <si>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</si>
  <si>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</si>
  <si>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</si>
  <si>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</si>
  <si>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</si>
  <si>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</si>
  <si>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</si>
  <si>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</si>
  <si>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</si>
  <si>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</si>
  <si>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</si>
  <si>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</si>
  <si>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</si>
  <si>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</si>
  <si>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</si>
  <si>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</si>
  <si>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</si>
  <si>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</si>
  <si>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</si>
  <si>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</si>
  <si>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</si>
  <si>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</si>
  <si>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</si>
  <si>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</si>
  <si>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</si>
  <si>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</si>
  <si>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</si>
  <si>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</si>
  <si>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</si>
  <si>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</si>
  <si>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</si>
  <si>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</si>
  <si>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</si>
  <si>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</si>
  <si>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</si>
  <si>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</si>
  <si>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</si>
  <si>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</si>
  <si>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</si>
  <si>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</si>
  <si>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</si>
  <si>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</si>
  <si>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</si>
  <si>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</si>
  <si>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</si>
  <si>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</si>
  <si>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</si>
  <si>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</si>
  <si>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</si>
  <si>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</si>
  <si>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</si>
  <si>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</si>
  <si>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</si>
  <si>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</si>
  <si>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</si>
  <si>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</si>
  <si>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</si>
  <si>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</si>
  <si>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</si>
  <si>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</si>
  <si>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</si>
  <si>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</si>
  <si>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</si>
  <si>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</si>
  <si>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</si>
  <si>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</si>
  <si>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</si>
  <si>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</si>
  <si>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</si>
  <si>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</si>
  <si>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</si>
  <si>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</si>
  <si>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</si>
  <si>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</si>
  <si>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</si>
  <si>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</si>
  <si>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</si>
  <si>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</si>
  <si>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</si>
  <si>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</si>
  <si>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</si>
  <si>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</si>
  <si>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</si>
  <si>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</si>
  <si>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</si>
  <si>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</si>
  <si>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</si>
  <si>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</si>
  <si>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</si>
  <si>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</si>
  <si>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</si>
  <si>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</si>
  <si>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</si>
  <si>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</si>
  <si>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</si>
  <si>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</si>
  <si>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</si>
  <si>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</si>
  <si>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</si>
  <si>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</si>
  <si>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</si>
  <si>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</si>
  <si>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</si>
  <si>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</si>
  <si>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</si>
  <si>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</si>
  <si>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</si>
  <si>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</si>
  <si>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</si>
  <si>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</si>
  <si>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</si>
  <si>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</si>
  <si>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</si>
  <si>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</si>
  <si>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</si>
  <si>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</si>
  <si>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</si>
  <si>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</si>
  <si>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</si>
  <si>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</si>
  <si>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</si>
  <si>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</si>
  <si>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</si>
  <si>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</si>
  <si>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</si>
  <si>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</si>
  <si>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</si>
  <si>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</si>
  <si>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</si>
  <si>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</si>
  <si>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</si>
  <si>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</si>
  <si>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</si>
  <si>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</si>
  <si>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</si>
  <si>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</si>
  <si>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</si>
  <si>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</si>
  <si>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</si>
  <si>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</si>
  <si>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</si>
  <si>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</si>
  <si>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</si>
  <si>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</si>
  <si>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</si>
  <si>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</si>
  <si>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</si>
  <si>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</si>
  <si>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</si>
  <si>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</si>
  <si>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</si>
  <si>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</si>
  <si>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</si>
  <si>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</si>
  <si>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</si>
  <si>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</si>
  <si>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</si>
  <si>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</si>
  <si>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</si>
  <si>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</si>
  <si>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</si>
  <si>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</si>
  <si>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</si>
  <si>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</si>
  <si>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</si>
  <si>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</si>
  <si>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</si>
  <si>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</si>
  <si>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</si>
  <si>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</si>
  <si>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</si>
  <si>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</si>
  <si>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</si>
  <si>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</si>
  <si>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</si>
  <si>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</si>
  <si>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</si>
  <si>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</si>
  <si>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</si>
  <si>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</si>
  <si>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</si>
  <si>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</si>
  <si>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</si>
  <si>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</si>
  <si>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</si>
  <si>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</si>
  <si>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</si>
  <si>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</si>
  <si>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</si>
  <si>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</si>
  <si>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</si>
  <si>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</si>
  <si>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</si>
  <si>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</si>
  <si>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</si>
  <si>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</si>
  <si>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</si>
  <si>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</si>
  <si>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</si>
  <si>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</si>
  <si>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</si>
  <si>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</si>
  <si>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</si>
  <si>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</si>
  <si>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</si>
  <si>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</si>
  <si>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</si>
  <si>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</si>
  <si>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</si>
  <si>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</si>
  <si>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</si>
  <si>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</si>
  <si>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</si>
  <si>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</si>
  <si>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</si>
  <si>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</si>
  <si>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</si>
  <si>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</si>
  <si>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</si>
  <si>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</si>
  <si>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</si>
  <si>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</si>
  <si>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</si>
  <si>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</si>
  <si>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</si>
  <si>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</si>
  <si>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</si>
  <si>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</si>
  <si>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</si>
  <si>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</si>
  <si>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</si>
  <si>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</si>
  <si>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</si>
  <si>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</si>
  <si>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</si>
  <si>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</si>
  <si>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</si>
  <si>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</si>
  <si>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</si>
  <si>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</si>
  <si>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</si>
  <si>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</si>
  <si>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</si>
  <si>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</si>
  <si>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</si>
  <si>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</si>
  <si>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</si>
  <si>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</si>
  <si>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</si>
  <si>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</si>
  <si>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</si>
  <si>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</si>
  <si>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</si>
  <si>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</si>
  <si>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</si>
  <si>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</si>
  <si>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</si>
  <si>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</si>
  <si>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</si>
  <si>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</si>
  <si>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</si>
  <si>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</si>
  <si>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</si>
  <si>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</si>
  <si>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</si>
  <si>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</si>
  <si>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</si>
  <si>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</si>
  <si>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</si>
  <si>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</si>
  <si>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</si>
  <si>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</si>
  <si>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</si>
  <si>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</si>
  <si>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</si>
  <si>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</si>
  <si>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</si>
  <si>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</si>
  <si>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</si>
  <si>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</si>
  <si>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</si>
  <si>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</si>
  <si>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</si>
  <si>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</si>
  <si>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</si>
  <si>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</si>
  <si>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</si>
  <si>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</si>
  <si>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</si>
  <si>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</si>
  <si>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</si>
  <si>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</si>
  <si>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</si>
  <si>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</si>
  <si>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</si>
  <si>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</si>
  <si>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</si>
  <si>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</si>
  <si>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</si>
  <si>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</si>
  <si>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</si>
  <si>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</si>
  <si>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</si>
  <si>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</si>
  <si>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</si>
  <si>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</si>
  <si>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</si>
  <si>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</si>
  <si>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</si>
  <si>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</si>
  <si>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</si>
  <si>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</si>
  <si>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</si>
  <si>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</si>
  <si>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</si>
  <si>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</si>
  <si>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</si>
  <si>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</si>
  <si>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</si>
  <si>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</si>
  <si>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</si>
  <si>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</si>
  <si>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</si>
  <si>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</si>
  <si>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</si>
  <si>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</si>
  <si>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</si>
  <si>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</si>
  <si>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</si>
  <si>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</si>
  <si>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</si>
  <si>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</si>
  <si>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</si>
  <si>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</si>
  <si>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</si>
  <si>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</si>
  <si>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</si>
  <si>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</si>
  <si>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</si>
  <si>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</si>
  <si>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</si>
  <si>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</si>
  <si>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</si>
  <si>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</si>
  <si>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</si>
  <si>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</si>
  <si>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</si>
  <si>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</si>
  <si>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</si>
  <si>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</si>
  <si>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</si>
  <si>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</si>
  <si>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</si>
  <si>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</si>
  <si>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</si>
  <si>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</si>
  <si>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</si>
  <si>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</si>
  <si>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</si>
  <si>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</si>
  <si>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</si>
  <si>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</si>
  <si>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</si>
  <si>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</si>
  <si>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</si>
  <si>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</si>
  <si>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</si>
  <si>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</si>
  <si>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</si>
  <si>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</si>
  <si>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</si>
  <si>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</si>
  <si>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</si>
  <si>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</si>
  <si>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</si>
  <si>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</si>
  <si>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</si>
  <si>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</si>
  <si>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</si>
  <si>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</si>
  <si>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</si>
  <si>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</si>
  <si>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</si>
  <si>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</si>
  <si>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</si>
  <si>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</si>
  <si>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</si>
  <si>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</si>
  <si>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</si>
  <si>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</si>
  <si>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</si>
  <si>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</si>
  <si>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</si>
  <si>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</si>
  <si>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</si>
  <si>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</si>
  <si>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</si>
  <si>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</si>
  <si>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</si>
  <si>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</si>
  <si>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</si>
  <si>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</si>
  <si>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</si>
  <si>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</si>
  <si>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</si>
  <si>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</si>
  <si>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</si>
  <si>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</si>
  <si>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</si>
  <si>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</si>
  <si>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</si>
  <si>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</si>
  <si>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</si>
  <si>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</si>
  <si>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</si>
  <si>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</si>
  <si>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</si>
  <si>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</si>
  <si>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</si>
  <si>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</si>
  <si>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</si>
  <si>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</si>
  <si>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</si>
  <si>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</si>
  <si>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</si>
  <si>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</si>
  <si>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</si>
  <si>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</si>
  <si>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</si>
  <si>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</si>
  <si>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</si>
  <si>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</si>
  <si>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</si>
  <si>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</si>
  <si>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</si>
  <si>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</si>
  <si>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</si>
  <si>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</si>
  <si>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</si>
  <si>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</si>
  <si>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</si>
  <si>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</si>
  <si>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</si>
  <si>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</si>
  <si>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</si>
  <si>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</si>
  <si>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</si>
  <si>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</si>
  <si>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</si>
  <si>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</si>
  <si>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</si>
  <si>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</si>
  <si>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</si>
  <si>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</si>
  <si>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</si>
  <si>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</si>
  <si>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</si>
  <si>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</si>
  <si>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</si>
  <si>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</si>
  <si>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</si>
  <si>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</si>
  <si>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</si>
  <si>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</si>
  <si>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</si>
  <si>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</si>
  <si>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</si>
  <si>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</si>
  <si>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</si>
  <si>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</si>
  <si>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</si>
  <si>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</si>
  <si>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</si>
  <si>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</si>
  <si>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</si>
  <si>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</si>
  <si>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</si>
  <si>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</si>
  <si>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</si>
  <si>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</si>
  <si>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</si>
  <si>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</si>
  <si>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</si>
  <si>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</si>
  <si>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</si>
  <si>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</si>
  <si>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</si>
  <si>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</si>
  <si>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</si>
  <si>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</si>
  <si>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</si>
  <si>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</si>
  <si>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</si>
  <si>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</si>
  <si>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</si>
  <si>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</si>
  <si>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</si>
  <si>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</si>
  <si>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</si>
  <si>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</si>
  <si>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</si>
  <si>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</si>
  <si>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</si>
  <si>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</si>
  <si>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</si>
  <si>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</si>
  <si>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</si>
  <si>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</si>
  <si>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</si>
  <si>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</si>
  <si>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</si>
  <si>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</si>
  <si>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</si>
  <si>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</si>
  <si>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</si>
  <si>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</si>
  <si>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</si>
  <si>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</si>
  <si>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</si>
  <si>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</si>
  <si>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</si>
  <si>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</si>
  <si>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</si>
  <si>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</si>
  <si>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</si>
  <si>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</si>
  <si>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</si>
  <si>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</si>
  <si>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</si>
  <si>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</si>
  <si>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</si>
  <si>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</si>
  <si>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</si>
  <si>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</si>
  <si>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</si>
  <si>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</si>
  <si>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</si>
  <si>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</si>
  <si>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</si>
  <si>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</si>
  <si>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</si>
  <si>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</si>
  <si>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</si>
  <si>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</si>
  <si>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</si>
  <si>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</si>
  <si>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</si>
  <si>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</si>
  <si>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</si>
  <si>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</si>
  <si>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</si>
  <si>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</si>
  <si>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</si>
  <si>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</si>
  <si>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</si>
  <si>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</si>
  <si>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</si>
  <si>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</si>
  <si>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</si>
  <si>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</si>
  <si>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</si>
  <si>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</si>
  <si>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</si>
  <si>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</si>
  <si>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</si>
  <si>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</si>
  <si>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</si>
  <si>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</si>
  <si>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</si>
  <si>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</si>
  <si>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</si>
  <si>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</si>
  <si>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</si>
  <si>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</si>
  <si>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</si>
  <si>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</si>
  <si>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</si>
  <si>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</si>
  <si>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</si>
  <si>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</si>
  <si>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</si>
  <si>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</si>
  <si>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</si>
  <si>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</si>
  <si>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</si>
  <si>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</si>
  <si>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</si>
  <si>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</si>
  <si>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</si>
  <si>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</si>
  <si>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</si>
  <si>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</si>
  <si>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</si>
  <si>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</si>
  <si>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</si>
  <si>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</si>
  <si>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</si>
  <si>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</si>
  <si>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</si>
  <si>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</si>
  <si>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</si>
  <si>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</si>
  <si>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</si>
  <si>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</si>
  <si>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</si>
  <si>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</si>
  <si>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</si>
  <si>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</si>
  <si>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</si>
  <si>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</si>
  <si>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</si>
  <si>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</si>
  <si>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</si>
  <si>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</si>
  <si>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</si>
  <si>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</si>
  <si>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</si>
  <si>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</si>
  <si>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</si>
  <si>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</si>
  <si>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</si>
  <si>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</si>
  <si>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</si>
  <si>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</si>
  <si>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</si>
  <si>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</si>
  <si>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</si>
  <si>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</si>
  <si>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</si>
  <si>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</si>
  <si>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</si>
  <si>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</si>
  <si>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</si>
  <si>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</si>
  <si>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</si>
  <si>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</si>
  <si>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</si>
  <si>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</si>
  <si>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</si>
  <si>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</si>
  <si>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</si>
  <si>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</si>
  <si>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</si>
  <si>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</si>
  <si>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</si>
  <si>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</si>
  <si>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</si>
  <si>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</si>
  <si>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</si>
  <si>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</si>
  <si>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</si>
  <si>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</si>
  <si>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</si>
  <si>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</si>
  <si>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</si>
  <si>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</si>
  <si>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</si>
  <si>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</si>
  <si>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</si>
  <si>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</si>
  <si>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</si>
  <si>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</si>
  <si>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</si>
  <si>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</si>
  <si>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</si>
  <si>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</si>
  <si>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</si>
  <si>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</si>
  <si>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</si>
  <si>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</si>
  <si>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</si>
  <si>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</si>
  <si>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</si>
  <si>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</si>
  <si>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</si>
  <si>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</si>
  <si>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</si>
  <si>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</si>
  <si>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</si>
  <si>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</si>
  <si>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</si>
  <si>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</si>
  <si>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</si>
  <si>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</si>
  <si>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</si>
  <si>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</si>
  <si>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</si>
  <si>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</si>
  <si>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</si>
  <si>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</si>
  <si>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</si>
  <si>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</si>
  <si>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</si>
  <si>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</si>
  <si>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</si>
  <si>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</si>
  <si>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</si>
  <si>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</si>
  <si>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</si>
  <si>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</si>
  <si>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</si>
  <si>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</si>
  <si>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</si>
  <si>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</si>
  <si>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</si>
  <si>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</si>
  <si>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</si>
  <si>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</si>
  <si>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</si>
  <si>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</si>
  <si>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</si>
  <si>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</si>
  <si>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</si>
  <si>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</si>
  <si>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</si>
  <si>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</si>
  <si>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</si>
  <si>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</si>
  <si>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</si>
  <si>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</si>
  <si>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</si>
  <si>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</si>
  <si>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</si>
  <si>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</si>
  <si>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</si>
  <si>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</si>
  <si>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</si>
  <si>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</si>
  <si>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</si>
  <si>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</si>
  <si>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</si>
  <si>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</si>
  <si>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</si>
  <si>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</si>
  <si>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</si>
  <si>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</si>
  <si>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</si>
  <si>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</si>
  <si>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</si>
  <si>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</si>
  <si>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</si>
  <si>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</si>
  <si>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</si>
  <si>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</si>
  <si>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</si>
  <si>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</si>
  <si>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</si>
  <si>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</si>
  <si>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</si>
  <si>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</si>
  <si>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</si>
  <si>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</si>
  <si>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</si>
  <si>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</si>
  <si>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</si>
  <si>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</si>
  <si>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</si>
  <si>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</si>
  <si>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</si>
  <si>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</si>
  <si>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</si>
  <si>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</si>
  <si>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</si>
  <si>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</si>
  <si>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</si>
  <si>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</si>
  <si>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</si>
  <si>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</si>
  <si>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</si>
  <si>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</si>
  <si>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</si>
  <si>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</si>
  <si>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</si>
  <si>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</si>
  <si>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</si>
  <si>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</si>
  <si>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</si>
  <si>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</si>
  <si>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</si>
  <si>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</si>
  <si>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</si>
  <si>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</si>
  <si>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</si>
  <si>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</si>
  <si>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</si>
  <si>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</si>
  <si>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</si>
  <si>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</si>
  <si>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</si>
  <si>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</si>
  <si>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</si>
  <si>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</si>
  <si>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</si>
  <si>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</si>
  <si>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</si>
  <si>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</si>
  <si>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</si>
  <si>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</si>
  <si>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</si>
  <si>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</si>
  <si>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</si>
  <si>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</si>
  <si>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</si>
  <si>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</si>
  <si>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</si>
  <si>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</si>
  <si>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</si>
  <si>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</si>
  <si>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</si>
  <si>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</si>
  <si>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</si>
  <si>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</si>
  <si>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</si>
  <si>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</si>
  <si>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</si>
  <si>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</si>
  <si>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</si>
  <si>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</si>
  <si>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</si>
  <si>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</si>
  <si>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</si>
  <si>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</si>
  <si>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</si>
  <si>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</si>
  <si>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</si>
  <si>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</si>
  <si>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</si>
  <si>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</si>
  <si>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</si>
  <si>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</si>
  <si>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</si>
  <si>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</si>
  <si>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</si>
  <si>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</si>
  <si>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</si>
  <si>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</si>
  <si>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</si>
  <si>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</si>
  <si>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</si>
  <si>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</si>
  <si>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</si>
  <si>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</si>
  <si>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</si>
  <si>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</si>
  <si>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</si>
  <si>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</si>
  <si>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</si>
  <si>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</si>
  <si>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</si>
  <si>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</si>
  <si>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</si>
  <si>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</si>
  <si>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</si>
  <si>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</si>
  <si>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</si>
  <si>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</si>
  <si>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</si>
  <si>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</si>
  <si>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</si>
  <si>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</si>
  <si>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</si>
  <si>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</si>
  <si>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</si>
  <si>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</si>
  <si>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</si>
  <si>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</si>
  <si>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</si>
  <si>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</si>
  <si>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</si>
  <si>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</si>
  <si>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</si>
  <si>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</si>
  <si>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</si>
  <si>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</si>
  <si>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</si>
  <si>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</si>
  <si>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</si>
  <si>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</si>
  <si>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</si>
  <si>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</si>
  <si>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</si>
  <si>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</si>
  <si>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</si>
  <si>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</si>
  <si>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</si>
  <si>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</si>
  <si>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</si>
  <si>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</si>
  <si>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</si>
  <si>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</si>
  <si>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</si>
  <si>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</si>
  <si>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</si>
  <si>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</si>
  <si>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</si>
  <si>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</si>
  <si>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</si>
  <si>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</si>
  <si>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</si>
  <si>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</si>
  <si>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</si>
  <si>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</si>
  <si>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</si>
  <si>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</si>
  <si>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</si>
  <si>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</si>
  <si>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</si>
  <si>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</si>
  <si>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</si>
  <si>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</si>
  <si>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</si>
  <si>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</si>
  <si>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</si>
  <si>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</si>
  <si>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</si>
  <si>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</si>
  <si>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</si>
  <si>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</si>
  <si>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</si>
  <si>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</si>
  <si>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</si>
  <si>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</si>
  <si>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</si>
  <si>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</si>
  <si>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</si>
  <si>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</si>
  <si>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</si>
  <si>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</si>
  <si>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</si>
  <si>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</si>
  <si>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</si>
  <si>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</si>
  <si>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</si>
  <si>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</si>
  <si>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</si>
  <si>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</si>
  <si>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</si>
  <si>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</si>
  <si>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</si>
  <si>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</si>
  <si>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</si>
  <si>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</si>
  <si>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</si>
  <si>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</si>
  <si>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</si>
  <si>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</si>
  <si>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</si>
  <si>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</si>
  <si>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</si>
  <si>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</si>
  <si>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</si>
  <si>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</si>
  <si>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</si>
  <si>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</si>
  <si>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</si>
  <si>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</si>
  <si>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</si>
  <si>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</si>
  <si>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</si>
  <si>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</si>
  <si>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</si>
  <si>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</si>
  <si>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</si>
  <si>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</si>
  <si>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</si>
  <si>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</si>
  <si>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</si>
  <si>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</si>
  <si>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</si>
  <si>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</si>
  <si>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</si>
  <si>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</si>
  <si>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</si>
  <si>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</si>
  <si>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</si>
  <si>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</si>
  <si>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</si>
  <si>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</si>
  <si>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</si>
  <si>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</si>
  <si>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</si>
  <si>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</si>
  <si>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</si>
  <si>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</si>
  <si>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</si>
  <si>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</si>
  <si>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</si>
  <si>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</si>
  <si>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</si>
  <si>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</si>
  <si>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</si>
  <si>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</si>
  <si>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</si>
  <si>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</si>
  <si>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</si>
  <si>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</si>
  <si>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</si>
  <si>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</si>
  <si>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</si>
  <si>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</si>
  <si>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</si>
  <si>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</si>
  <si>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</si>
  <si>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</si>
  <si>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</si>
  <si>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</si>
  <si>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</si>
  <si>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</si>
  <si>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</si>
  <si>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</si>
  <si>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</si>
  <si>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</si>
  <si>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</si>
  <si>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</si>
  <si>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</si>
  <si>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</si>
  <si>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</si>
  <si>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</si>
  <si>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</si>
  <si>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</si>
  <si>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</si>
  <si>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</si>
  <si>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</si>
  <si>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</si>
  <si>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</si>
  <si>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</si>
  <si>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</si>
  <si>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</si>
  <si>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</si>
  <si>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</si>
  <si>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</si>
  <si>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</si>
  <si>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</si>
  <si>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</si>
  <si>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</si>
  <si>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</si>
  <si>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</si>
  <si>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</si>
  <si>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</si>
  <si>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</si>
  <si>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</si>
  <si>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</si>
  <si>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</si>
  <si>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</si>
  <si>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</si>
  <si>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</si>
  <si>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</si>
  <si>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</si>
  <si>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</si>
  <si>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</si>
  <si>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</si>
  <si>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</si>
  <si>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</si>
  <si>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</si>
  <si>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</si>
  <si>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</si>
  <si>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</si>
  <si>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</si>
  <si>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</si>
  <si>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</si>
  <si>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</si>
  <si>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</si>
  <si>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</si>
  <si>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</si>
  <si>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</si>
  <si>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</si>
  <si>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</si>
  <si>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</si>
  <si>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</si>
  <si>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</si>
  <si>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</si>
  <si>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</si>
  <si>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</si>
  <si>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</si>
  <si>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</si>
  <si>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</si>
  <si>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</si>
  <si>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</si>
  <si>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</si>
  <si>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</si>
  <si>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</si>
  <si>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</si>
  <si>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</si>
  <si>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</si>
  <si>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</si>
  <si>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</si>
  <si>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</si>
  <si>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</si>
  <si>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</si>
  <si>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</si>
  <si>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</si>
  <si>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</si>
  <si>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</si>
  <si>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</si>
  <si>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</si>
  <si>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</si>
  <si>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</si>
  <si>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</si>
  <si>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</si>
  <si>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</si>
  <si>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</si>
  <si>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</si>
  <si>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</si>
  <si>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</si>
  <si>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</si>
  <si>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</si>
  <si>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</si>
  <si>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</si>
  <si>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</si>
  <si>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</si>
  <si>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</si>
  <si>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</si>
  <si>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</si>
  <si>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</si>
  <si>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</si>
  <si>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</si>
  <si>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</si>
  <si>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</si>
  <si>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</si>
  <si>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</si>
  <si>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</si>
  <si>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</si>
  <si>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</si>
  <si>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</si>
  <si>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</si>
  <si>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</si>
  <si>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</si>
  <si>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</si>
  <si>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</si>
  <si>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</si>
  <si>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</si>
  <si>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</si>
  <si>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</si>
  <si>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</si>
  <si>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</si>
  <si>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</si>
  <si>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</si>
  <si>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</si>
  <si>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</si>
  <si>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</si>
  <si>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</si>
  <si>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</si>
  <si>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</si>
  <si>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</si>
  <si>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</si>
  <si>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</si>
  <si>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</si>
  <si>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</si>
  <si>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</si>
  <si>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</si>
  <si>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</si>
  <si>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</si>
  <si>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</si>
  <si>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</si>
  <si>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</si>
  <si>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</si>
  <si>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</si>
  <si>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</si>
  <si>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</si>
  <si>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</si>
  <si>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</si>
  <si>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</si>
  <si>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</si>
  <si>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</si>
  <si>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</si>
  <si>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</si>
  <si>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</si>
  <si>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</si>
  <si>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</si>
  <si>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</si>
  <si>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</si>
  <si>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</si>
  <si>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</si>
  <si>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</si>
  <si>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</si>
  <si>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</si>
  <si>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</si>
  <si>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</si>
  <si>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</si>
  <si>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</si>
  <si>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</si>
  <si>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</si>
  <si>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</si>
  <si>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</si>
  <si>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</si>
  <si>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</si>
  <si>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</si>
  <si>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</si>
  <si>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</si>
  <si>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</si>
  <si>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</si>
  <si>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</si>
  <si>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</si>
  <si>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</si>
  <si>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</si>
  <si>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</si>
  <si>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</si>
  <si>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</si>
  <si>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</si>
  <si>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</si>
  <si>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</si>
  <si>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</si>
  <si>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</si>
  <si>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</si>
  <si>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</si>
  <si>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</si>
  <si>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</si>
  <si>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</si>
  <si>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</si>
  <si>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</si>
  <si>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</si>
  <si>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</si>
  <si>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</si>
  <si>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</si>
  <si>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</si>
  <si>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</si>
  <si>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</si>
  <si>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</si>
  <si>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</si>
  <si>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</si>
  <si>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</si>
  <si>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</si>
  <si>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</si>
  <si>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</si>
  <si>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</si>
  <si>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</si>
  <si>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</si>
  <si>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</si>
  <si>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</si>
  <si>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</si>
  <si>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</si>
  <si>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</si>
  <si>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</si>
  <si>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</si>
  <si>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</si>
  <si>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</si>
  <si>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</si>
  <si>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</si>
  <si>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</si>
  <si>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</si>
  <si>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</si>
  <si>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</si>
  <si>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</si>
  <si>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</si>
  <si>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</si>
  <si>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</si>
  <si>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</si>
  <si>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</si>
  <si>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</si>
  <si>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</si>
  <si>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</si>
  <si>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</si>
  <si>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</si>
  <si>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</si>
  <si>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</si>
  <si>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</si>
  <si>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</si>
  <si>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</si>
  <si>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</si>
  <si>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</si>
  <si>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</si>
  <si>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</si>
  <si>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</si>
  <si>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</si>
  <si>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</si>
  <si>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</si>
  <si>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</si>
  <si>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</si>
  <si>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</si>
  <si>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</si>
  <si>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</si>
  <si>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</si>
  <si>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</si>
  <si>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</si>
  <si>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</si>
  <si>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</si>
  <si>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</si>
  <si>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</si>
  <si>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</si>
  <si>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</si>
  <si>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</si>
  <si>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</si>
  <si>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</si>
  <si>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</si>
  <si>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</si>
  <si>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</si>
  <si>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</si>
  <si>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</si>
  <si>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</si>
  <si>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</si>
  <si>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</si>
  <si>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</si>
  <si>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</si>
  <si>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</si>
  <si>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</si>
  <si>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</si>
  <si>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</si>
  <si>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</si>
  <si>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</si>
  <si>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</si>
  <si>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</si>
  <si>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</si>
  <si>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</si>
  <si>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</si>
  <si>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</si>
  <si>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</si>
  <si>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</si>
  <si>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</si>
  <si>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</si>
  <si>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</si>
  <si>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</si>
  <si>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</si>
  <si>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</si>
  <si>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</si>
  <si>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</si>
  <si>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</si>
  <si>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</si>
  <si>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</si>
  <si>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</si>
  <si>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</si>
  <si>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</si>
  <si>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</si>
  <si>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</si>
  <si>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</si>
  <si>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</si>
  <si>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</si>
  <si>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</si>
  <si>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</si>
  <si>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</si>
  <si>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</si>
  <si>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</si>
  <si>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</si>
  <si>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</si>
  <si>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</si>
  <si>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</si>
  <si>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</si>
  <si>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</si>
  <si>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</si>
  <si>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</si>
  <si>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</si>
  <si>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</si>
  <si>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</si>
  <si>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</si>
  <si>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</si>
  <si>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</si>
  <si>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</si>
  <si>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</si>
  <si>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</si>
  <si>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</si>
  <si>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</si>
  <si>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</si>
  <si>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</si>
  <si>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</si>
  <si>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</si>
  <si>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</si>
  <si>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</si>
  <si>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</si>
  <si>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</si>
  <si>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</si>
  <si>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</si>
  <si>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</si>
  <si>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</si>
  <si>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</si>
  <si>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</si>
  <si>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</si>
  <si>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</si>
  <si>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</si>
  <si>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</si>
  <si>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</si>
  <si>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</si>
  <si>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</si>
  <si>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</si>
  <si>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</si>
  <si>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</si>
  <si>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</si>
  <si>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</si>
  <si>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</si>
  <si>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</si>
  <si>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</si>
  <si>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</si>
  <si>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</si>
  <si>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</si>
  <si>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</si>
  <si>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</si>
  <si>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</si>
  <si>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</si>
  <si>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</si>
  <si>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</si>
  <si>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</si>
  <si>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</si>
  <si>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</si>
  <si>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</si>
  <si>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</si>
  <si>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</si>
  <si>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</si>
  <si>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</si>
  <si>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</si>
  <si>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</si>
  <si>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</si>
  <si>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</si>
  <si>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</si>
  <si>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</si>
  <si>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</si>
  <si>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</si>
  <si>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</si>
  <si>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</si>
  <si>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</si>
  <si>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</si>
  <si>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</si>
  <si>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</si>
  <si>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</si>
  <si>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</si>
  <si>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</si>
  <si>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</si>
  <si>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</si>
  <si>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</si>
  <si>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</si>
  <si>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</si>
  <si>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</si>
  <si>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</si>
  <si>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</si>
  <si>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</si>
  <si>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</si>
  <si>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</si>
  <si>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</si>
  <si>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</si>
  <si>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</si>
  <si>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</si>
  <si>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</si>
  <si>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</si>
  <si>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</si>
  <si>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</si>
  <si>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</si>
  <si>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</si>
  <si>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</si>
  <si>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</si>
  <si>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</si>
  <si>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</si>
  <si>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</si>
  <si>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</si>
  <si>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</si>
  <si>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</si>
  <si>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</si>
  <si>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</si>
  <si>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</si>
  <si>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</si>
  <si>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</si>
  <si>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</si>
  <si>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</si>
  <si>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</si>
  <si>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</si>
  <si>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</si>
  <si>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</si>
  <si>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</si>
  <si>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</si>
  <si>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</si>
  <si>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</si>
  <si>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</si>
  <si>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</si>
  <si>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</si>
  <si>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</si>
  <si>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</si>
  <si>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</si>
  <si>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</si>
  <si>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</si>
  <si>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</si>
  <si>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</si>
  <si>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</si>
  <si>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</si>
  <si>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</si>
  <si>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</si>
  <si>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</si>
  <si>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</si>
  <si>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</si>
  <si>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</si>
  <si>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</si>
  <si>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</si>
  <si>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</si>
  <si>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</si>
  <si>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</si>
  <si>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</si>
  <si>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</si>
  <si>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</si>
  <si>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</si>
  <si>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</si>
  <si>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</si>
  <si>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</si>
  <si>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</si>
  <si>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</si>
  <si>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</si>
  <si>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</si>
  <si>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</si>
  <si>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</si>
  <si>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</si>
  <si>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</si>
  <si>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</si>
  <si>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</si>
  <si>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</si>
  <si>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</si>
  <si>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</si>
  <si>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</si>
  <si>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</si>
  <si>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</si>
  <si>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</si>
  <si>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</si>
  <si>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</si>
  <si>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</si>
  <si>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</si>
  <si>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</si>
  <si>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</si>
  <si>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</si>
  <si>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</si>
  <si>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</si>
  <si>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</si>
  <si>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</si>
  <si>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</si>
  <si>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</si>
  <si>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</si>
  <si>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</si>
  <si>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</si>
  <si>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</si>
  <si>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</si>
  <si>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</si>
  <si>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</si>
  <si>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</si>
  <si>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</si>
  <si>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</si>
  <si>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</si>
  <si>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</si>
  <si>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</si>
  <si>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</si>
  <si>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</si>
  <si>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</si>
  <si>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</si>
  <si>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</si>
  <si>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</si>
  <si>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</si>
  <si>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</si>
  <si>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</si>
  <si>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</si>
  <si>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</si>
  <si>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</si>
  <si>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</si>
  <si>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</si>
  <si>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</si>
  <si>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</si>
  <si>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</si>
  <si>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</si>
  <si>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</si>
  <si>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</si>
  <si>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</si>
  <si>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</si>
  <si>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</si>
  <si>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</si>
  <si>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</si>
  <si>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</si>
  <si>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</si>
  <si>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</si>
  <si>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</si>
  <si>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</si>
  <si>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</si>
  <si>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</si>
  <si>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</si>
  <si>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</si>
  <si>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</si>
  <si>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</si>
  <si>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</si>
  <si>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</si>
  <si>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</si>
  <si>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</si>
  <si>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</si>
  <si>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</si>
  <si>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</si>
  <si>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</si>
  <si>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</si>
  <si>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</si>
  <si>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</si>
  <si>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</si>
  <si>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</si>
  <si>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</si>
  <si>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</si>
  <si>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</si>
  <si>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</si>
  <si>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</si>
  <si>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</si>
  <si>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</si>
  <si>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</si>
  <si>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</si>
  <si>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</si>
  <si>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</si>
  <si>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</si>
  <si>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</si>
  <si>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</si>
  <si>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</si>
  <si>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</si>
  <si>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</si>
  <si>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</si>
  <si>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</si>
  <si>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</si>
  <si>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</si>
  <si>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</si>
  <si>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</si>
  <si>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</si>
  <si>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</si>
  <si>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</si>
  <si>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</si>
  <si>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</si>
  <si>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</si>
  <si>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</si>
  <si>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</si>
  <si>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</si>
  <si>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</si>
  <si>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</si>
  <si>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</si>
  <si>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</si>
  <si>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</si>
  <si>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</si>
  <si>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</si>
  <si>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</si>
  <si>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</si>
  <si>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</si>
  <si>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</si>
  <si>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</si>
  <si>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</si>
  <si>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</si>
  <si>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</si>
  <si>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</si>
  <si>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</si>
  <si>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</si>
  <si>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</si>
  <si>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</si>
  <si>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</si>
  <si>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</si>
  <si>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</si>
  <si>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</si>
  <si>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</si>
  <si>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</si>
  <si>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</si>
  <si>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</si>
  <si>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</si>
  <si>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</si>
  <si>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</si>
  <si>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</si>
  <si>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</si>
  <si>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</si>
  <si>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</si>
  <si>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</si>
  <si>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</si>
  <si>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</si>
  <si>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</si>
  <si>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</si>
  <si>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</si>
  <si>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</si>
  <si>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</si>
  <si>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</si>
  <si>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</si>
  <si>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</si>
  <si>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</si>
  <si>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</si>
  <si>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</si>
  <si>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</si>
  <si>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</si>
  <si>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</si>
  <si>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</si>
  <si>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</si>
  <si>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</si>
  <si>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</si>
  <si>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</si>
  <si>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</si>
  <si>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</si>
  <si>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</si>
  <si>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</si>
  <si>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</si>
  <si>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</si>
  <si>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</si>
  <si>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</si>
  <si>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</si>
  <si>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</si>
  <si>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</si>
  <si>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</si>
  <si>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</si>
  <si>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</si>
  <si>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</si>
  <si>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</si>
  <si>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</si>
  <si>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</si>
  <si>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</si>
  <si>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</si>
  <si>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</si>
  <si>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</si>
  <si>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</si>
  <si>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</si>
  <si>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</si>
  <si>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</si>
  <si>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</si>
  <si>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</si>
  <si>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</si>
  <si>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</si>
  <si>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</si>
  <si>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</si>
  <si>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</si>
  <si>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</si>
  <si>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</si>
  <si>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</si>
  <si>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</si>
  <si>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</si>
  <si>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</si>
  <si>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</si>
  <si>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</si>
  <si>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</si>
  <si>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</si>
  <si>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</si>
  <si>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</si>
  <si>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</si>
  <si>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</si>
  <si>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</si>
  <si>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</si>
  <si>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</si>
  <si>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</si>
  <si>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</si>
  <si>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</si>
  <si>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</si>
  <si>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</si>
  <si>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</si>
  <si>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</si>
  <si>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</si>
  <si>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</si>
  <si>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</si>
  <si>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</si>
  <si>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</si>
  <si>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</si>
  <si>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</si>
  <si>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</si>
  <si>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</si>
  <si>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</si>
  <si>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</si>
  <si>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</si>
  <si>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</si>
  <si>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</si>
  <si>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</si>
  <si>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</si>
  <si>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</si>
  <si>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</si>
  <si>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</si>
  <si>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</si>
  <si>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</si>
  <si>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</si>
  <si>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</si>
  <si>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</si>
  <si>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</si>
  <si>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</si>
  <si>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</si>
  <si>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</si>
  <si>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</si>
  <si>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</si>
  <si>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</si>
  <si>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</si>
  <si>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</si>
  <si>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</si>
  <si>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</si>
  <si>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</si>
  <si>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</si>
  <si>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</si>
  <si>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</si>
  <si>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</si>
  <si>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</si>
  <si>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</si>
  <si>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</si>
  <si>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</si>
  <si>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</si>
  <si>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</si>
  <si>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</si>
  <si>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</si>
  <si>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</si>
  <si>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</si>
  <si>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</si>
  <si>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</si>
  <si>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</si>
  <si>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</si>
  <si>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</si>
  <si>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</si>
  <si>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</si>
  <si>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</si>
  <si>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</si>
  <si>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</si>
  <si>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</si>
  <si>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</si>
  <si>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</si>
  <si>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</si>
  <si>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</si>
  <si>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</si>
  <si>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</si>
  <si>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</si>
  <si>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</si>
  <si>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</si>
  <si>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</si>
  <si>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</si>
  <si>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</si>
  <si>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</si>
  <si>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</si>
  <si>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</si>
  <si>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</si>
  <si>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</si>
  <si>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</si>
  <si>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</si>
  <si>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</si>
  <si>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</si>
  <si>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</si>
  <si>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</si>
  <si>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</si>
  <si>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</si>
  <si>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</si>
  <si>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</si>
  <si>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</si>
  <si>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</si>
  <si>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</si>
  <si>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</si>
  <si>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</si>
  <si>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</si>
  <si>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</si>
  <si>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</si>
  <si>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</si>
  <si>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</si>
  <si>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</si>
  <si>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</si>
  <si>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</si>
  <si>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</si>
  <si>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</si>
  <si>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</si>
  <si>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</si>
  <si>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</si>
  <si>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</si>
  <si>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</si>
  <si>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</si>
  <si>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</si>
  <si>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</si>
  <si>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</si>
  <si>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</si>
  <si>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</si>
  <si>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</si>
  <si>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</si>
  <si>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</si>
  <si>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</si>
  <si>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</si>
  <si>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</si>
  <si>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</si>
  <si>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</si>
  <si>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</si>
  <si>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</si>
  <si>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</si>
  <si>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</si>
  <si>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</si>
  <si>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</si>
  <si>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</si>
  <si>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</si>
  <si>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</si>
  <si>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</si>
  <si>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</si>
  <si>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</si>
  <si>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</si>
  <si>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</si>
  <si>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</si>
  <si>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</si>
  <si>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</si>
  <si>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</si>
  <si>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</si>
  <si>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</si>
  <si>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</si>
  <si>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</si>
  <si>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</si>
  <si>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</si>
  <si>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</si>
  <si>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</si>
  <si>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</si>
  <si>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</si>
  <si>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</si>
  <si>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</si>
  <si>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</si>
  <si>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</si>
  <si>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</si>
  <si>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</si>
  <si>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</si>
  <si>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</si>
  <si>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</si>
  <si>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</si>
  <si>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</si>
  <si>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</si>
  <si>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</si>
  <si>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</si>
  <si>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</si>
  <si>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</si>
  <si>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</si>
  <si>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</si>
  <si>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</si>
  <si>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</si>
  <si>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</si>
  <si>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</si>
  <si>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</si>
  <si>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</si>
  <si>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</si>
  <si>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</si>
  <si>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</si>
  <si>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</si>
  <si>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</si>
  <si>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</si>
  <si>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</si>
  <si>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</si>
  <si>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</si>
  <si>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</si>
  <si>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</si>
  <si>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</si>
  <si>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</si>
  <si>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</si>
  <si>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</si>
  <si>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</si>
  <si>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</si>
  <si>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</si>
  <si>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</si>
  <si>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</si>
  <si>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</si>
  <si>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</si>
  <si>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</si>
  <si>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</si>
  <si>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</si>
  <si>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</si>
  <si>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</si>
  <si>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</si>
  <si>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</si>
  <si>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</si>
  <si>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</si>
  <si>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</si>
  <si>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</si>
  <si>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</si>
  <si>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</si>
  <si>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</si>
  <si>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</si>
  <si>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</si>
  <si>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</si>
  <si>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</si>
  <si>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</si>
  <si>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</si>
  <si>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</si>
  <si>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</si>
  <si>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</si>
  <si>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</si>
  <si>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</si>
  <si>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</si>
  <si>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</si>
  <si>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</si>
  <si>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</si>
  <si>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</si>
  <si>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</si>
  <si>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</si>
  <si>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</si>
  <si>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</si>
  <si>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</si>
  <si>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</si>
  <si>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</si>
  <si>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</si>
  <si>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</si>
  <si>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</si>
  <si>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</si>
  <si>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</si>
  <si>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</si>
  <si>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</si>
  <si>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</si>
  <si>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</si>
  <si>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</si>
  <si>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</si>
  <si>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</si>
  <si>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</si>
  <si>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</si>
  <si>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</si>
  <si>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</si>
  <si>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</si>
  <si>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</si>
  <si>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</si>
  <si>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</si>
  <si>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</si>
  <si>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</si>
  <si>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</si>
  <si>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</si>
  <si>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</si>
  <si>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</si>
  <si>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</si>
  <si>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</si>
  <si>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</si>
  <si>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</si>
  <si>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</si>
  <si>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</si>
  <si>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</si>
  <si>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</si>
  <si>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</si>
  <si>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</si>
  <si>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</si>
  <si>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</si>
  <si>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</si>
  <si>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</si>
  <si>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</si>
  <si>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</si>
  <si>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</si>
  <si>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</si>
  <si>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</si>
  <si>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</si>
  <si>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</si>
  <si>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</si>
  <si>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</si>
  <si>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</si>
  <si>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</si>
  <si>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</si>
  <si>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</si>
  <si>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</si>
  <si>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</si>
  <si>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</si>
  <si>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</si>
  <si>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</si>
  <si>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</si>
  <si>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</si>
  <si>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</si>
  <si>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</si>
  <si>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</si>
  <si>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</si>
  <si>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</si>
  <si>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</si>
  <si>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</si>
  <si>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</si>
  <si>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</si>
  <si>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</si>
  <si>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</si>
  <si>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</si>
  <si>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</si>
  <si>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</si>
  <si>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</si>
  <si>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</si>
  <si>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</si>
  <si>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</si>
  <si>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</si>
  <si>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</si>
  <si>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</si>
  <si>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</si>
  <si>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</si>
  <si>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</si>
  <si>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</si>
  <si>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</si>
  <si>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</si>
  <si>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</si>
  <si>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</si>
  <si>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</si>
  <si>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</si>
  <si>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</si>
  <si>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</si>
  <si>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</si>
  <si>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</si>
  <si>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</si>
  <si>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</si>
  <si>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</si>
  <si>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</si>
  <si>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</si>
  <si>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</si>
  <si>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</si>
  <si>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</si>
  <si>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</si>
  <si>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</si>
  <si>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</si>
  <si>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</si>
  <si>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</si>
  <si>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</si>
  <si>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</si>
  <si>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</si>
  <si>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</si>
  <si>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</si>
  <si>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</si>
  <si>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</si>
  <si>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</si>
  <si>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</si>
  <si>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</si>
  <si>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</si>
  <si>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</si>
  <si>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</si>
  <si>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</si>
  <si>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</si>
  <si>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</si>
  <si>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</si>
  <si>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</si>
  <si>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</si>
  <si>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</si>
  <si>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</si>
  <si>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</si>
  <si>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</si>
  <si>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</si>
  <si>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</si>
  <si>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</si>
  <si>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</si>
  <si>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</si>
  <si>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</si>
  <si>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</si>
  <si>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</si>
  <si>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</si>
  <si>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</si>
  <si>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</si>
  <si>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</si>
  <si>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</si>
  <si>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</si>
  <si>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</si>
  <si>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</si>
  <si>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</si>
  <si>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</si>
  <si>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</si>
  <si>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</si>
  <si>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</si>
  <si>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</si>
  <si>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</si>
  <si>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</si>
  <si>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</si>
  <si>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</si>
  <si>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</si>
  <si>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</si>
  <si>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</si>
  <si>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</si>
  <si>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</si>
  <si>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</si>
  <si>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</si>
  <si>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</si>
  <si>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</si>
  <si>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</si>
  <si>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</si>
  <si>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</si>
  <si>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</si>
  <si>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</si>
  <si>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</si>
  <si>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</si>
  <si>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</si>
  <si>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</si>
  <si>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</si>
  <si>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</si>
  <si>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</si>
  <si>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</si>
  <si>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</si>
  <si>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</si>
  <si>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</si>
  <si>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</si>
  <si>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</si>
  <si>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</si>
  <si>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</si>
  <si>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</si>
  <si>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</si>
  <si>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</si>
  <si>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</si>
  <si>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</si>
  <si>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</si>
  <si>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</si>
  <si>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</si>
  <si>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</si>
  <si>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</si>
  <si>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</si>
  <si>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</si>
  <si>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</si>
  <si>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</si>
  <si>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</si>
  <si>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</si>
  <si>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</si>
  <si>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</si>
  <si>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</si>
  <si>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</si>
  <si>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</si>
  <si>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</si>
  <si>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</si>
  <si>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</si>
  <si>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</si>
  <si>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</si>
  <si>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</si>
  <si>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</si>
  <si>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</si>
  <si>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</si>
  <si>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</si>
  <si>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</si>
  <si>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</si>
  <si>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</si>
  <si>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</si>
  <si>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</si>
  <si>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</si>
  <si>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</si>
  <si>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</si>
  <si>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</si>
  <si>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</si>
  <si>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</si>
  <si>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</si>
  <si>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</si>
  <si>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</si>
  <si>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</si>
  <si>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</si>
  <si>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</si>
  <si>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</si>
  <si>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</si>
  <si>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</si>
  <si>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</si>
  <si>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</si>
  <si>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</si>
  <si>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</si>
  <si>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</si>
  <si>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</si>
  <si>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</si>
  <si>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</si>
  <si>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</si>
  <si>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</si>
  <si>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</si>
  <si>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</si>
  <si>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</si>
  <si>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</si>
  <si>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</si>
  <si>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</si>
  <si>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</si>
  <si>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</si>
  <si>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</si>
  <si>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</si>
  <si>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</si>
  <si>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</si>
  <si>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</si>
  <si>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</si>
  <si>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</si>
  <si>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</si>
  <si>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</si>
  <si>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</si>
  <si>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</si>
  <si>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</si>
  <si>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</si>
  <si>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</si>
  <si>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</si>
  <si>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</si>
  <si>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</si>
  <si>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</si>
  <si>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</si>
  <si>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</si>
  <si>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</si>
  <si>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</si>
  <si>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</si>
  <si>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</si>
  <si>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</si>
  <si>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</si>
  <si>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</si>
  <si>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</si>
  <si>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</si>
  <si>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</si>
  <si>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</si>
  <si>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</si>
  <si>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</si>
  <si>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</si>
  <si>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</si>
  <si>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</si>
  <si>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</si>
  <si>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</si>
  <si>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</si>
  <si>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</si>
  <si>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</si>
  <si>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</si>
  <si>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</si>
  <si>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</si>
  <si>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</si>
  <si>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</si>
  <si>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</si>
  <si>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</si>
  <si>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</si>
  <si>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</si>
  <si>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</si>
  <si>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</si>
  <si>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</si>
  <si>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</si>
  <si>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</si>
  <si>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</si>
  <si>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</si>
  <si>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</si>
  <si>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</si>
  <si>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</si>
  <si>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</si>
  <si>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</si>
  <si>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</si>
  <si>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</si>
  <si>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</si>
  <si>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</si>
  <si>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</si>
  <si>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</si>
  <si>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</si>
  <si>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</si>
  <si>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</si>
  <si>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</si>
  <si>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</si>
  <si>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</si>
  <si>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</si>
  <si>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</si>
  <si>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</si>
  <si>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</si>
  <si>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</si>
  <si>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</si>
  <si>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</si>
  <si>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</si>
  <si>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</si>
  <si>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</si>
  <si>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</si>
  <si>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</si>
  <si>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</si>
  <si>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</si>
  <si>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</si>
  <si>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</si>
  <si>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</si>
  <si>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</si>
  <si>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</si>
  <si>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</si>
  <si>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</si>
  <si>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</si>
  <si>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</si>
  <si>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</si>
  <si>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</si>
  <si>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</si>
  <si>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</si>
  <si>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</si>
  <si>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</si>
  <si>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</si>
  <si>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</si>
  <si>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</si>
  <si>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</si>
  <si>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</si>
  <si>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</si>
  <si>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</si>
  <si>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</si>
  <si>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</si>
  <si>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</si>
  <si>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</si>
  <si>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</si>
  <si>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</si>
  <si>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</si>
  <si>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</si>
  <si>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</si>
  <si>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</si>
  <si>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</si>
  <si>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</si>
  <si>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</si>
  <si>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</si>
  <si>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</si>
  <si>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</si>
  <si>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</si>
  <si>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</si>
  <si>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</si>
  <si>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</si>
  <si>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</si>
  <si>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</si>
  <si>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</si>
  <si>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</si>
  <si>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</si>
  <si>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</si>
  <si>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</si>
  <si>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</si>
  <si>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</si>
  <si>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</si>
  <si>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</si>
  <si>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</si>
  <si>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</si>
  <si>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</si>
  <si>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</si>
  <si>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</si>
  <si>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</si>
  <si>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</si>
  <si>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</si>
  <si>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</si>
  <si>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</si>
  <si>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</si>
  <si>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</si>
  <si>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</si>
  <si>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</si>
  <si>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</si>
  <si>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</si>
  <si>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</si>
  <si>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</si>
  <si>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</si>
  <si>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</si>
  <si>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</si>
  <si>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</si>
  <si>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</si>
  <si>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</si>
  <si>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</si>
  <si>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</si>
  <si>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</si>
  <si>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</si>
  <si>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</si>
  <si>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</si>
  <si>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</si>
  <si>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</si>
  <si>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</si>
  <si>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</si>
  <si>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</si>
  <si>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</si>
  <si>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</si>
  <si>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</si>
  <si>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</si>
  <si>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</si>
  <si>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</si>
  <si>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</si>
  <si>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</si>
  <si>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</si>
  <si>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</si>
  <si>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</si>
  <si>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</si>
  <si>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</si>
  <si>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</si>
  <si>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</si>
  <si>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</si>
  <si>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</si>
  <si>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</si>
  <si>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</si>
  <si>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</si>
  <si>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</si>
  <si>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</si>
  <si>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</si>
  <si>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</si>
  <si>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</si>
  <si>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</si>
  <si>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</si>
  <si>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</si>
  <si>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</si>
  <si>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</si>
  <si>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</si>
  <si>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</si>
  <si>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</si>
  <si>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</si>
  <si>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</si>
  <si>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</si>
  <si>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</si>
  <si>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</si>
  <si>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</si>
  <si>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</si>
  <si>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</si>
  <si>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</si>
  <si>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</si>
  <si>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</si>
  <si>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</si>
  <si>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</si>
  <si>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</si>
  <si>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</si>
  <si>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</si>
  <si>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</si>
  <si>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</si>
  <si>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</si>
  <si>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</si>
  <si>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</si>
  <si>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</si>
  <si>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</si>
  <si>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</si>
  <si>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</si>
  <si>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</si>
  <si>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</si>
  <si>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</si>
  <si>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</si>
  <si>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</si>
  <si>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</si>
  <si>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</si>
  <si>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</si>
  <si>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</si>
  <si>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</si>
  <si>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</si>
  <si>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</si>
  <si>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</si>
  <si>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</si>
  <si>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</si>
  <si>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</si>
  <si>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</si>
  <si>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</si>
  <si>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</si>
  <si>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</si>
  <si>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</si>
  <si>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</si>
  <si>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</si>
  <si>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</si>
  <si>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</si>
  <si>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</si>
  <si>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</si>
  <si>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</si>
  <si>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</si>
  <si>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</si>
  <si>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</si>
  <si>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</si>
  <si>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</si>
  <si>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</si>
  <si>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</si>
  <si>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</si>
  <si>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</si>
  <si>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</si>
  <si>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</si>
  <si>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</si>
  <si>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</si>
  <si>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</si>
  <si>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</si>
  <si>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</si>
  <si>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</si>
  <si>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</si>
  <si>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</si>
  <si>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</si>
  <si>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</si>
  <si>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</si>
  <si>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</si>
  <si>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</si>
  <si>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</si>
  <si>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</si>
  <si>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</si>
  <si>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</si>
  <si>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</si>
  <si>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</si>
  <si>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</si>
  <si>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</si>
  <si>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</si>
  <si>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</si>
  <si>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</si>
  <si>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</si>
  <si>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</si>
  <si>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</si>
  <si>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</si>
  <si>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</si>
  <si>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</si>
  <si>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</si>
  <si>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</si>
  <si>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</si>
  <si>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</si>
  <si>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</si>
  <si>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</si>
  <si>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</si>
  <si>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</si>
  <si>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</si>
  <si>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</si>
  <si>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</si>
  <si>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</si>
  <si>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</si>
  <si>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</si>
  <si>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</si>
  <si>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</si>
  <si>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</si>
  <si>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</si>
  <si>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</si>
  <si>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</si>
  <si>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</si>
  <si>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</si>
  <si>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</si>
  <si>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</si>
  <si>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</si>
  <si>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</si>
  <si>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</si>
  <si>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</si>
  <si>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</si>
  <si>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</si>
  <si>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</si>
  <si>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</si>
  <si>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</si>
  <si>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</si>
  <si>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</si>
  <si>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</si>
  <si>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</si>
  <si>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</si>
  <si>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</si>
  <si>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</si>
  <si>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</si>
  <si>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</si>
  <si>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</si>
  <si>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</si>
  <si>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</si>
  <si>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</si>
  <si>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</si>
  <si>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</si>
  <si>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</si>
  <si>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</si>
  <si>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</si>
  <si>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</si>
  <si>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</si>
  <si>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</si>
  <si>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</si>
  <si>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</si>
  <si>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</si>
  <si>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</si>
  <si>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</si>
  <si>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</si>
  <si>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</si>
  <si>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</si>
  <si>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</si>
  <si>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</si>
  <si>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</si>
  <si>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</si>
  <si>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</si>
  <si>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</si>
  <si>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</si>
  <si>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</si>
  <si>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</si>
  <si>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</si>
  <si>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</si>
  <si>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</si>
  <si>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</si>
  <si>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</si>
  <si>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</si>
  <si>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</si>
  <si>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</si>
  <si>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</si>
  <si>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</si>
  <si>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</si>
  <si>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</si>
  <si>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</si>
  <si>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</si>
  <si>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</si>
  <si>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</si>
  <si>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</si>
  <si>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</si>
  <si>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</si>
  <si>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</si>
  <si>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</si>
  <si>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</si>
  <si>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</si>
  <si>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</si>
  <si>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</si>
  <si>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</si>
  <si>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</si>
  <si>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</si>
  <si>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</si>
  <si>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</si>
  <si>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</si>
  <si>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</si>
  <si>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</si>
  <si>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</si>
  <si>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</si>
  <si>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</si>
  <si>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</si>
  <si>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</si>
  <si>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</si>
  <si>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</si>
  <si>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</si>
  <si>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</si>
  <si>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</si>
  <si>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</si>
  <si>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</si>
  <si>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</si>
  <si>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</si>
  <si>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</si>
  <si>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</si>
  <si>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</si>
  <si>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</si>
  <si>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</si>
  <si>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</si>
  <si>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</si>
  <si>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</si>
  <si>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</si>
  <si>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</si>
  <si>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</si>
  <si>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</si>
  <si>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</si>
  <si>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</si>
  <si>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</si>
  <si>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</si>
  <si>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</si>
  <si>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</si>
  <si>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</si>
  <si>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</si>
  <si>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</si>
  <si>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</si>
  <si>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</si>
  <si>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</si>
  <si>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</si>
  <si>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</si>
  <si>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</si>
  <si>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</si>
  <si>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</si>
  <si>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</si>
  <si>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</si>
  <si>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</si>
  <si>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</si>
  <si>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</si>
  <si>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</si>
  <si>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</si>
  <si>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</si>
  <si>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</si>
  <si>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</si>
  <si>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</si>
  <si>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</si>
  <si>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</si>
  <si>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</si>
  <si>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</si>
  <si>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</si>
  <si>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</si>
  <si>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</si>
  <si>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</si>
  <si>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</si>
  <si>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</si>
  <si>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</si>
  <si>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</si>
  <si>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</si>
  <si>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</si>
  <si>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</si>
  <si>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</si>
  <si>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</si>
  <si>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</si>
  <si>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</si>
  <si>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</si>
  <si>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</si>
  <si>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</si>
  <si>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</si>
  <si>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</si>
  <si>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</si>
  <si>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</si>
  <si>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</si>
  <si>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</si>
  <si>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</si>
  <si>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</si>
  <si>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</si>
  <si>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</si>
  <si>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</si>
  <si>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</si>
  <si>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</si>
  <si>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</si>
  <si>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</si>
  <si>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</si>
  <si>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</si>
  <si>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</si>
  <si>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</si>
  <si>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</si>
  <si>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</si>
  <si>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</si>
  <si>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</si>
  <si>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</si>
  <si>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</si>
  <si>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</si>
  <si>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</si>
  <si>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</si>
  <si>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</si>
  <si>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</si>
  <si>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</si>
  <si>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</si>
  <si>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</si>
  <si>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</si>
  <si>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</si>
  <si>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</si>
  <si>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</si>
  <si>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</si>
  <si>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</si>
  <si>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</si>
  <si>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</si>
  <si>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</si>
  <si>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</si>
  <si>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</si>
  <si>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</si>
  <si>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</si>
  <si>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</si>
  <si>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</si>
  <si>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</si>
  <si>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</si>
  <si>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</si>
  <si>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</si>
  <si>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</si>
  <si>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</si>
  <si>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</si>
  <si>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</si>
  <si>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</si>
  <si>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</si>
  <si>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</si>
  <si>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</si>
  <si>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</si>
  <si>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</si>
  <si>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</si>
  <si>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</si>
  <si>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</si>
  <si>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</si>
  <si>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</si>
  <si>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</si>
  <si>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</si>
  <si>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</si>
  <si>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</si>
  <si>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</si>
  <si>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</si>
  <si>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</si>
  <si>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</si>
  <si>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</si>
  <si>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</si>
  <si>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</si>
  <si>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</si>
  <si>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</si>
  <si>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</si>
  <si>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</si>
  <si>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</si>
  <si>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</si>
  <si>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</si>
  <si>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</si>
  <si>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</si>
  <si>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</si>
  <si>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</si>
  <si>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</si>
  <si>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</si>
  <si>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</si>
  <si>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</si>
  <si>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</si>
  <si>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</si>
  <si>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</si>
  <si>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</si>
  <si>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</si>
  <si>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</si>
  <si>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</si>
  <si>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</si>
  <si>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</si>
  <si>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</si>
  <si>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</si>
  <si>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</si>
  <si>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</si>
  <si>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</si>
  <si>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</si>
  <si>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</si>
  <si>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</si>
  <si>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</si>
  <si>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</si>
  <si>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</si>
  <si>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</si>
  <si>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</si>
  <si>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</si>
  <si>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</si>
  <si>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</si>
  <si>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</si>
  <si>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</si>
  <si>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</si>
  <si>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</si>
  <si>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</si>
  <si>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</si>
  <si>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</si>
  <si>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</si>
  <si>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</si>
  <si>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</si>
  <si>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</si>
  <si>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</si>
  <si>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</si>
  <si>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</si>
  <si>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</si>
  <si>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</si>
  <si>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</si>
  <si>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</si>
  <si>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</si>
  <si>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</si>
  <si>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</si>
  <si>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</si>
  <si>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</si>
  <si>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</si>
  <si>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</si>
  <si>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</si>
  <si>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</si>
  <si>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</si>
  <si>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</si>
  <si>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</si>
  <si>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</si>
  <si>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</si>
  <si>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</si>
  <si>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</si>
  <si>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</si>
  <si>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</si>
  <si>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</si>
  <si>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</si>
  <si>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</si>
  <si>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</si>
  <si>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</si>
  <si>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</si>
  <si>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</si>
  <si>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</si>
  <si>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</si>
  <si>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</si>
  <si>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</si>
  <si>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</si>
  <si>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</si>
  <si>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</si>
  <si>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</si>
  <si>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</si>
  <si>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</si>
  <si>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</si>
  <si>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</si>
  <si>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</si>
  <si>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</si>
  <si>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</si>
  <si>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</si>
  <si>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</si>
  <si>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</si>
  <si>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</si>
  <si>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</si>
  <si>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</si>
  <si>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</si>
  <si>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</si>
  <si>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</si>
  <si>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</si>
  <si>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</si>
  <si>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</si>
  <si>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</si>
  <si>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</si>
  <si>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</si>
  <si>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</si>
  <si>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</si>
  <si>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</si>
  <si>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</si>
  <si>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</si>
  <si>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</si>
  <si>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</si>
  <si>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</si>
  <si>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</si>
  <si>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</si>
  <si>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</si>
  <si>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</si>
  <si>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</si>
  <si>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</si>
  <si>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</si>
  <si>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</si>
  <si>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</si>
  <si>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</si>
  <si>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</si>
  <si>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</si>
  <si>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</si>
  <si>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</si>
  <si>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</si>
  <si>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</si>
  <si>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</si>
  <si>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</si>
  <si>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</si>
  <si>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</si>
  <si>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</si>
  <si>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</si>
  <si>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</si>
  <si>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</si>
  <si>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</si>
  <si>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</si>
  <si>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</si>
  <si>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</si>
  <si>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</si>
  <si>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</si>
  <si>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</si>
  <si>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</si>
  <si>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</si>
  <si>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</si>
  <si>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</si>
  <si>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</si>
  <si>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</si>
  <si>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</si>
  <si>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</si>
  <si>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</si>
  <si>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</si>
  <si>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</si>
  <si>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</si>
  <si>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</si>
  <si>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</si>
  <si>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</si>
  <si>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</si>
  <si>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</si>
  <si>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</si>
  <si>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</si>
  <si>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</si>
  <si>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</si>
  <si>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</si>
  <si>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</si>
  <si>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</si>
  <si>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</si>
  <si>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</si>
  <si>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</si>
  <si>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</si>
  <si>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</si>
  <si>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</si>
  <si>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</si>
  <si>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</si>
  <si>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</si>
  <si>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</si>
  <si>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</si>
  <si>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</si>
  <si>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</si>
  <si>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</si>
  <si>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</si>
  <si>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</si>
  <si>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</si>
  <si>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</si>
  <si>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</si>
  <si>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</si>
  <si>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</si>
  <si>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</si>
  <si>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</si>
  <si>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</si>
  <si>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</si>
  <si>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</si>
  <si>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</si>
  <si>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</si>
  <si>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</si>
  <si>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</si>
  <si>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</si>
  <si>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</si>
  <si>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</si>
  <si>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</si>
  <si>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</si>
  <si>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</si>
  <si>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</si>
  <si>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</si>
  <si>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</si>
  <si>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</si>
  <si>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</si>
  <si>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</si>
  <si>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</si>
  <si>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</si>
  <si>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</si>
  <si>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</si>
  <si>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</si>
  <si>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</si>
  <si>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</si>
  <si>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</si>
  <si>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</si>
  <si>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</si>
  <si>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</si>
  <si>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</si>
  <si>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</si>
  <si>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</si>
  <si>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</si>
  <si>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</si>
  <si>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</si>
  <si>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</si>
  <si>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</si>
  <si>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</si>
  <si>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</si>
  <si>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</si>
  <si>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</si>
  <si>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</si>
  <si>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</si>
  <si>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</si>
  <si>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</si>
  <si>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</si>
  <si>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</si>
  <si>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</si>
  <si>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</si>
  <si>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</si>
  <si>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</si>
  <si>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</si>
  <si>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</si>
  <si>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</si>
  <si>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</si>
  <si>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</si>
  <si>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</si>
  <si>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</si>
  <si>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</si>
  <si>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</si>
  <si>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</si>
  <si>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</si>
  <si>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</si>
  <si>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</si>
  <si>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</si>
  <si>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</si>
  <si>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</si>
  <si>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</si>
  <si>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</si>
  <si>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</si>
  <si>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</si>
  <si>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</si>
  <si>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</si>
  <si>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</si>
  <si>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</si>
  <si>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</si>
  <si>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</si>
  <si>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</si>
  <si>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</si>
  <si>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</si>
  <si>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</si>
  <si>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</si>
  <si>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</si>
  <si>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</si>
  <si>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</si>
  <si>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</si>
  <si>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</si>
  <si>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</si>
  <si>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</si>
  <si>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</si>
  <si>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</si>
  <si>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</si>
  <si>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</si>
  <si>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</si>
  <si>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</si>
  <si>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</si>
  <si>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</si>
  <si>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</si>
  <si>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</si>
  <si>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</si>
  <si>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</si>
  <si>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</si>
  <si>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</si>
  <si>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</si>
  <si>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</si>
  <si>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</si>
  <si>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</si>
  <si>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</si>
  <si>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</si>
  <si>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</si>
  <si>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</si>
  <si>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</si>
  <si>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</si>
  <si>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</si>
  <si>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</si>
  <si>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</si>
  <si>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</si>
  <si>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</si>
  <si>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</si>
  <si>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</si>
  <si>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</si>
  <si>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</si>
  <si>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</si>
  <si>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</si>
  <si>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</si>
  <si>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</si>
  <si>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</si>
  <si>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</si>
  <si>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</si>
  <si>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</si>
  <si>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</si>
  <si>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</si>
  <si>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</si>
  <si>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</si>
  <si>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</si>
  <si>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</si>
  <si>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</si>
  <si>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</si>
  <si>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</si>
  <si>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</si>
  <si>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</si>
  <si>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</si>
  <si>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</si>
  <si>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</si>
  <si>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</si>
  <si>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</si>
  <si>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</si>
  <si>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</si>
  <si>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</si>
  <si>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</si>
  <si>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</si>
  <si>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</si>
  <si>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</si>
  <si>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</si>
  <si>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</si>
  <si>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</si>
  <si>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</si>
  <si>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</si>
  <si>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</si>
  <si>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</si>
  <si>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</si>
  <si>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</si>
  <si>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</si>
  <si>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</si>
  <si>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</si>
  <si>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</si>
  <si>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</si>
  <si>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</si>
  <si>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</si>
  <si>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</si>
  <si>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</si>
  <si>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</si>
  <si>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</si>
  <si>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</si>
  <si>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</si>
  <si>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</si>
  <si>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</si>
  <si>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</si>
  <si>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</si>
  <si>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</si>
  <si>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</si>
  <si>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</si>
  <si>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</si>
  <si>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</si>
  <si>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</si>
  <si>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</si>
  <si>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</si>
  <si>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</si>
  <si>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</si>
  <si>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</si>
  <si>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</si>
  <si>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</si>
  <si>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</si>
  <si>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</si>
  <si>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</si>
  <si>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</si>
  <si>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</si>
  <si>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</si>
  <si>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</si>
  <si>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</si>
  <si>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</si>
  <si>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</si>
  <si>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</si>
  <si>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</si>
  <si>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</si>
  <si>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</si>
  <si>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</si>
  <si>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</si>
  <si>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</si>
  <si>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</si>
  <si>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</si>
  <si>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</si>
  <si>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</si>
  <si>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</si>
  <si>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</si>
  <si>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</si>
  <si>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</si>
  <si>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</si>
  <si>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</si>
  <si>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</si>
  <si>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</si>
  <si>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</si>
  <si>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</si>
  <si>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</si>
  <si>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</si>
  <si>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</si>
  <si>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</si>
  <si>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</si>
  <si>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</si>
  <si>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</si>
  <si>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</si>
  <si>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</si>
  <si>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</si>
  <si>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</si>
  <si>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</si>
  <si>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</si>
  <si>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</si>
  <si>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</si>
  <si>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</si>
  <si>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</si>
  <si>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</si>
  <si>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</si>
  <si>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</si>
  <si>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</si>
  <si>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</si>
  <si>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</si>
  <si>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</si>
  <si>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</si>
  <si>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</si>
  <si>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</si>
  <si>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</si>
  <si>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</si>
  <si>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</si>
  <si>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</si>
  <si>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</si>
  <si>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</si>
  <si>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</si>
  <si>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</si>
  <si>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</si>
  <si>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</si>
  <si>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</si>
  <si>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</si>
  <si>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</si>
  <si>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</si>
  <si>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</si>
  <si>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</si>
  <si>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</si>
  <si>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</si>
  <si>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</si>
  <si>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</si>
  <si>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</si>
  <si>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</si>
  <si>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</si>
  <si>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</si>
  <si>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</si>
  <si>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</si>
  <si>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</si>
  <si>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</si>
  <si>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</si>
  <si>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</si>
  <si>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</si>
  <si>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</si>
  <si>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</si>
  <si>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</si>
  <si>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</si>
  <si>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</si>
  <si>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</si>
  <si>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</si>
  <si>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</si>
  <si>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</si>
  <si>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</si>
  <si>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</si>
  <si>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</si>
  <si>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</si>
  <si>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</si>
  <si>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</si>
  <si>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</si>
  <si>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</si>
  <si>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</si>
  <si>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</si>
  <si>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</si>
  <si>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</si>
  <si>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</si>
  <si>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</si>
  <si>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</si>
  <si>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</si>
  <si>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</si>
  <si>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</si>
  <si>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</si>
  <si>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</si>
  <si>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</si>
  <si>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</si>
  <si>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</si>
  <si>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</si>
  <si>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</si>
  <si>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</si>
  <si>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</si>
  <si>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</si>
  <si>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</si>
  <si>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</si>
  <si>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</si>
  <si>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</si>
  <si>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</si>
  <si>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</si>
  <si>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</si>
  <si>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</si>
  <si>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</si>
  <si>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</si>
  <si>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</si>
  <si>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</si>
  <si>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</si>
  <si>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</si>
  <si>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</si>
  <si>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</si>
  <si>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</si>
  <si>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</si>
  <si>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</si>
  <si>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</si>
  <si>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</si>
  <si>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</si>
  <si>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</si>
  <si>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</si>
  <si>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</si>
  <si>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</si>
  <si>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</si>
  <si>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</si>
  <si>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</si>
  <si>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</si>
  <si>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</si>
  <si>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</si>
  <si>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</si>
  <si>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</si>
  <si>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</si>
  <si>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</si>
  <si>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</si>
  <si>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</si>
  <si>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</si>
  <si>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</si>
  <si>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</si>
  <si>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</si>
  <si>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</si>
  <si>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</si>
  <si>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</si>
  <si>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</si>
  <si>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</si>
  <si>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</si>
  <si>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</si>
  <si>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</si>
  <si>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</si>
  <si>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</si>
  <si>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</si>
  <si>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</si>
  <si>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</si>
  <si>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</si>
  <si>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</si>
  <si>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</si>
  <si>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</si>
  <si>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</si>
  <si>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</si>
  <si>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</si>
  <si>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</si>
  <si>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</si>
  <si>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</si>
  <si>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</si>
  <si>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</si>
  <si>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</si>
  <si>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</si>
  <si>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</si>
  <si>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</si>
  <si>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</si>
  <si>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</si>
  <si>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</si>
  <si>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</si>
  <si>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</si>
  <si>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</si>
  <si>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</si>
  <si>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</si>
  <si>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</si>
  <si>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</si>
  <si>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</si>
  <si>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</si>
  <si>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</si>
  <si>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</si>
  <si>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</si>
  <si>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</si>
  <si>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</si>
  <si>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</si>
  <si>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</si>
  <si>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</si>
  <si>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</si>
  <si>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</si>
  <si>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</si>
  <si>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</si>
  <si>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</si>
  <si>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</si>
  <si>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</si>
  <si>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</si>
  <si>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</si>
  <si>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</si>
  <si>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</si>
  <si>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</si>
  <si>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</si>
  <si>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</si>
  <si>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</si>
  <si>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</si>
  <si>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</si>
  <si>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</si>
  <si>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</si>
  <si>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</si>
  <si>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</si>
  <si>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</si>
  <si>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</si>
  <si>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</si>
  <si>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</si>
  <si>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</si>
  <si>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</si>
  <si>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</si>
  <si>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</si>
  <si>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</si>
  <si>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</si>
  <si>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</si>
  <si>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</si>
  <si>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</si>
  <si>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</si>
  <si>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</si>
  <si>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</si>
  <si>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</si>
  <si>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</si>
  <si>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</si>
  <si>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</si>
  <si>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</si>
  <si>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</si>
  <si>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</si>
  <si>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</si>
  <si>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</si>
  <si>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</si>
  <si>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</si>
  <si>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</si>
  <si>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</si>
  <si>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</si>
  <si>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</si>
  <si>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</si>
  <si>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</si>
  <si>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</si>
  <si>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</si>
  <si>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</si>
  <si>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</si>
  <si>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</si>
  <si>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</si>
  <si>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</si>
  <si>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</si>
  <si>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</si>
  <si>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</si>
  <si>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</si>
  <si>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</si>
  <si>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</si>
  <si>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</si>
  <si>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</si>
  <si>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</si>
  <si>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</si>
  <si>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</si>
  <si>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</si>
  <si>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</si>
  <si>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</si>
  <si>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</si>
  <si>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</si>
  <si>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</si>
  <si>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</si>
  <si>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</si>
  <si>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</si>
  <si>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</si>
  <si>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</si>
  <si>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</si>
  <si>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</si>
  <si>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</si>
  <si>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</si>
  <si>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</si>
  <si>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</si>
  <si>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</si>
  <si>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</si>
  <si>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</si>
  <si>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</si>
  <si>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</si>
  <si>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</si>
  <si>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</si>
  <si>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</si>
  <si>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</si>
  <si>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</si>
  <si>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</si>
  <si>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</si>
  <si>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</si>
  <si>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</si>
  <si>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</si>
  <si>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</si>
  <si>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</si>
  <si>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</si>
  <si>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</si>
  <si>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</si>
  <si>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</si>
  <si>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</si>
  <si>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</si>
  <si>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</si>
  <si>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</si>
  <si>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</si>
  <si>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</si>
  <si>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</si>
  <si>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</si>
  <si>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</si>
  <si>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</si>
  <si>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</si>
  <si>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</si>
  <si>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</si>
  <si>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</si>
  <si>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</si>
  <si>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</si>
  <si>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</si>
  <si>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</si>
  <si>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</si>
  <si>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</si>
  <si>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</si>
  <si>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</si>
  <si>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</si>
  <si>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</si>
  <si>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</si>
  <si>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</si>
  <si>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</si>
  <si>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</si>
  <si>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</si>
  <si>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</si>
  <si>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</si>
  <si>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</si>
  <si>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</si>
  <si>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</si>
  <si>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</si>
  <si>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</si>
  <si>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</si>
  <si>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</si>
  <si>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</si>
  <si>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</si>
  <si>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</si>
  <si>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</si>
  <si>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</si>
  <si>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</si>
  <si>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</si>
  <si>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</si>
  <si>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</si>
  <si>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</si>
  <si>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</si>
  <si>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</si>
  <si>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</si>
  <si>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</si>
  <si>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</si>
  <si>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</si>
  <si>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</si>
  <si>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</si>
  <si>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</si>
  <si>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</si>
  <si>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</si>
  <si>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</si>
  <si>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</si>
  <si>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</si>
  <si>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</si>
  <si>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</si>
  <si>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</si>
  <si>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</si>
  <si>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</si>
  <si>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</si>
  <si>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</si>
  <si>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</si>
  <si>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</si>
  <si>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</si>
  <si>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</si>
  <si>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</si>
  <si>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</si>
  <si>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</si>
  <si>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</si>
  <si>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</si>
  <si>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</si>
  <si>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</si>
  <si>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</si>
  <si>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</si>
  <si>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</si>
  <si>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</si>
  <si>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</si>
  <si>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</si>
  <si>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</si>
  <si>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</si>
  <si>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</si>
  <si>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</si>
  <si>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</si>
  <si>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</si>
  <si>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</si>
  <si>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</si>
  <si>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</si>
  <si>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</si>
  <si>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</si>
  <si>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</si>
  <si>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</si>
  <si>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</si>
  <si>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</si>
  <si>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</si>
  <si>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</si>
  <si>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</si>
  <si>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</si>
  <si>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</si>
  <si>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</si>
  <si>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</si>
  <si>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</si>
  <si>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</si>
  <si>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</si>
  <si>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</si>
  <si>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</si>
  <si>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</si>
  <si>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</si>
  <si>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</si>
  <si>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</si>
  <si>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</si>
  <si>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</si>
  <si>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</si>
  <si>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</si>
  <si>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</si>
  <si>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</si>
  <si>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</si>
  <si>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</si>
  <si>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</si>
  <si>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</si>
  <si>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</si>
  <si>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</si>
  <si>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</si>
  <si>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</si>
  <si>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</si>
  <si>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</si>
  <si>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</si>
  <si>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</si>
  <si>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</si>
  <si>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</si>
  <si>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</si>
  <si>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</si>
  <si>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</si>
  <si>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</si>
  <si>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</si>
  <si>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</si>
  <si>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</si>
  <si>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</si>
  <si>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</si>
  <si>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</si>
  <si>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</si>
  <si>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</si>
  <si>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</si>
  <si>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</si>
  <si>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</si>
  <si>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</si>
  <si>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</si>
  <si>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</si>
  <si>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</si>
  <si>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</si>
  <si>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</si>
  <si>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</si>
  <si>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</si>
  <si>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</si>
  <si>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</si>
  <si>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</si>
  <si>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</si>
  <si>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</si>
  <si>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</si>
  <si>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</si>
  <si>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</si>
  <si>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</si>
  <si>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</si>
  <si>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</si>
  <si>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</si>
  <si>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</si>
  <si>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</si>
  <si>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</si>
  <si>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</si>
  <si>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</si>
  <si>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</si>
  <si>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</si>
  <si>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</si>
  <si>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</si>
  <si>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</si>
  <si>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</si>
  <si>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</si>
  <si>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</si>
  <si>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</si>
  <si>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</si>
  <si>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</si>
  <si>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</si>
  <si>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</si>
  <si>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</si>
  <si>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</si>
  <si>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</si>
  <si>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</si>
  <si>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</si>
  <si>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</si>
  <si>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</si>
  <si>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</si>
  <si>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</si>
  <si>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</si>
  <si>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</si>
  <si>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</si>
  <si>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</si>
  <si>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</si>
  <si>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</si>
  <si>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</si>
  <si>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</si>
  <si>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</si>
  <si>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</si>
  <si>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</si>
  <si>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</si>
  <si>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</si>
  <si>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</si>
  <si>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</si>
  <si>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</si>
  <si>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</si>
  <si>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</si>
  <si>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</si>
  <si>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</si>
  <si>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</si>
  <si>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</si>
  <si>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</si>
  <si>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</si>
  <si>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</si>
  <si>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</si>
  <si>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</si>
  <si>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</si>
  <si>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</si>
  <si>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</si>
  <si>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</si>
  <si>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</si>
  <si>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</si>
  <si>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</si>
  <si>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</si>
  <si>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</si>
  <si>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</si>
  <si>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</si>
  <si>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</si>
  <si>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</si>
  <si>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</si>
  <si>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</si>
  <si>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</si>
  <si>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</si>
  <si>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</si>
  <si>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</si>
  <si>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</si>
  <si>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</si>
  <si>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</si>
  <si>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</si>
  <si>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</si>
  <si>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</si>
  <si>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</si>
  <si>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</si>
  <si>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</si>
  <si>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</si>
  <si>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</si>
  <si>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</si>
  <si>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</si>
  <si>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</si>
  <si>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</si>
  <si>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</si>
  <si>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</si>
  <si>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</si>
  <si>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</si>
  <si>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</si>
  <si>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</si>
  <si>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</si>
  <si>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</si>
  <si>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</si>
  <si>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</si>
  <si>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</si>
  <si>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</si>
  <si>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</si>
  <si>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</si>
  <si>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</si>
  <si>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</si>
  <si>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</si>
  <si>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</si>
  <si>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</si>
  <si>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</si>
  <si>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</si>
  <si>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</si>
  <si>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</si>
  <si>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</si>
  <si>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</si>
  <si>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</si>
  <si>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</si>
  <si>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</si>
  <si>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</si>
  <si>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</si>
  <si>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</si>
  <si>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</si>
  <si>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</si>
  <si>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</si>
  <si>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</si>
  <si>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</si>
  <si>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</si>
  <si>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</si>
  <si>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</si>
  <si>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</si>
  <si>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</si>
  <si>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</si>
  <si>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</si>
  <si>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</si>
  <si>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</si>
  <si>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</si>
  <si>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</si>
  <si>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</si>
  <si>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</si>
  <si>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</si>
  <si>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</si>
  <si>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</si>
  <si>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</si>
  <si>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</si>
  <si>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</si>
  <si>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</si>
  <si>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</si>
  <si>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</si>
  <si>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</si>
  <si>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</si>
  <si>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</si>
  <si>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</si>
  <si>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</si>
  <si>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</si>
  <si>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</si>
  <si>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</si>
  <si>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</si>
  <si>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</si>
  <si>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</si>
  <si>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</si>
  <si>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</si>
  <si>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</si>
  <si>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</si>
  <si>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</si>
  <si>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</si>
  <si>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</si>
  <si>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</si>
  <si>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</si>
  <si>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</si>
  <si>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</si>
  <si>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</si>
  <si>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</si>
  <si>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</si>
  <si>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</si>
  <si>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</si>
  <si>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</si>
  <si>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</si>
  <si>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</si>
  <si>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</si>
  <si>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</si>
  <si>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</si>
  <si>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</si>
  <si>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</si>
  <si>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</si>
  <si>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</si>
  <si>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</si>
  <si>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</si>
  <si>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</si>
  <si>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</si>
  <si>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</si>
  <si>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</si>
  <si>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</si>
  <si>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</si>
  <si>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</si>
  <si>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</si>
  <si>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</si>
  <si>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</si>
  <si>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</si>
  <si>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</si>
  <si>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</si>
  <si>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</si>
  <si>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</si>
  <si>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</si>
  <si>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</si>
  <si>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</si>
  <si>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</si>
  <si>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</si>
  <si>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</si>
  <si>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</si>
  <si>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</si>
  <si>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</si>
  <si>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</si>
  <si>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</si>
  <si>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</si>
  <si>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</si>
  <si>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</si>
  <si>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</si>
  <si>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</si>
  <si>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</si>
  <si>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</si>
  <si>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</si>
  <si>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</si>
  <si>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</si>
  <si>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</si>
  <si>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</si>
  <si>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</si>
  <si>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</si>
  <si>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</si>
  <si>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</si>
  <si>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</si>
  <si>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</si>
  <si>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</si>
  <si>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</si>
  <si>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</si>
  <si>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</si>
  <si>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</si>
  <si>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</si>
  <si>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</si>
  <si>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</si>
  <si>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</si>
  <si>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</si>
  <si>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</si>
  <si>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</si>
  <si>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</si>
  <si>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</si>
  <si>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</si>
  <si>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</si>
  <si>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</si>
  <si>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</si>
  <si>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</si>
  <si>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</si>
  <si>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</si>
  <si>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</si>
  <si>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</si>
  <si>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</si>
  <si>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</si>
  <si>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</si>
  <si>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</si>
  <si>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</si>
  <si>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</si>
  <si>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</si>
  <si>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</si>
  <si>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</si>
  <si>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</si>
  <si>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</si>
  <si>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</si>
  <si>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</si>
  <si>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</si>
  <si>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</si>
  <si>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</si>
  <si>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</si>
  <si>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</si>
  <si>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</si>
  <si>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</si>
  <si>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</si>
  <si>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</si>
  <si>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</si>
  <si>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</si>
  <si>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</si>
  <si>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</si>
  <si>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</si>
  <si>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</si>
  <si>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</si>
  <si>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</si>
  <si>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</si>
  <si>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</si>
  <si>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</si>
  <si>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</si>
  <si>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</si>
  <si>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</si>
  <si>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</si>
  <si>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</si>
  <si>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</si>
  <si>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</si>
  <si>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</si>
  <si>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</si>
  <si>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</si>
  <si>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</si>
  <si>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</si>
  <si>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</si>
  <si>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</si>
  <si>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</si>
  <si>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</si>
  <si>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</si>
  <si>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</si>
  <si>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</si>
  <si>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</si>
  <si>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</si>
  <si>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</si>
  <si>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</si>
  <si>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</si>
  <si>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</si>
  <si>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</si>
  <si>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</si>
  <si>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</si>
  <si>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</si>
  <si>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</si>
  <si>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</si>
  <si>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</si>
  <si>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</si>
  <si>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</si>
  <si>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</si>
  <si>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</si>
  <si>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</si>
  <si>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</si>
  <si>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</si>
  <si>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</si>
  <si>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</si>
  <si>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</si>
  <si>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</si>
  <si>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</si>
  <si>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</si>
  <si>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</si>
  <si>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</si>
  <si>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</si>
  <si>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</si>
  <si>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</si>
  <si>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</si>
  <si>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</si>
  <si>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</si>
  <si>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</si>
  <si>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</si>
  <si>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</si>
  <si>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</si>
  <si>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</si>
  <si>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</si>
  <si>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</si>
  <si>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</si>
  <si>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</si>
  <si>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</si>
  <si>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</si>
  <si>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</si>
  <si>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</si>
  <si>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</si>
  <si>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</si>
  <si>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</si>
  <si>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</si>
  <si>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</si>
  <si>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</si>
  <si>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</si>
  <si>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</si>
  <si>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</si>
  <si>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</si>
  <si>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</si>
  <si>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</si>
  <si>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</si>
  <si>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</si>
  <si>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</si>
  <si>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</si>
  <si>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</si>
  <si>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</si>
  <si>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</si>
  <si>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</si>
  <si>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</si>
  <si>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</si>
  <si>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</si>
  <si>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</si>
  <si>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</si>
  <si>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</si>
  <si>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</si>
  <si>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</si>
  <si>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</si>
  <si>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</si>
  <si>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</si>
  <si>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</si>
  <si>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</si>
  <si>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</si>
  <si>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</si>
  <si>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</si>
  <si>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</si>
  <si>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</si>
  <si>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</si>
  <si>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</si>
  <si>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</si>
  <si>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</si>
  <si>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</si>
  <si>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</si>
  <si>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</si>
  <si>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</si>
  <si>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</si>
  <si>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</si>
  <si>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</si>
  <si>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</si>
  <si>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</si>
  <si>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</si>
  <si>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</si>
  <si>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</si>
  <si>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</si>
  <si>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</si>
  <si>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</si>
  <si>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</si>
  <si>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</si>
  <si>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</si>
  <si>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</si>
  <si>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</si>
  <si>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</si>
  <si>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</si>
  <si>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</si>
  <si>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</si>
  <si>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</si>
  <si>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</si>
  <si>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</si>
  <si>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</si>
  <si>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</si>
  <si>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</si>
  <si>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</si>
  <si>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</si>
  <si>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</si>
  <si>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</si>
  <si>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</si>
  <si>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</si>
  <si>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</si>
  <si>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</si>
  <si>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</si>
  <si>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</si>
  <si>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</si>
  <si>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</si>
  <si>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</si>
  <si>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</si>
  <si>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</si>
  <si>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</si>
  <si>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</si>
  <si>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</si>
  <si>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</si>
  <si>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</si>
  <si>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</si>
  <si>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</si>
  <si>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</si>
  <si>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</si>
  <si>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</si>
  <si>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</si>
  <si>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</si>
  <si>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</si>
  <si>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</si>
  <si>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</si>
  <si>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</si>
  <si>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</si>
  <si>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</si>
  <si>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</si>
  <si>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</si>
  <si>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</si>
  <si>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</si>
  <si>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</si>
  <si>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</si>
  <si>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</si>
  <si>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</si>
  <si>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</si>
  <si>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</si>
  <si>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</si>
  <si>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</si>
  <si>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</si>
  <si>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</si>
  <si>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</si>
  <si>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</si>
  <si>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</si>
  <si>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</si>
  <si>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</si>
  <si>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</si>
  <si>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</si>
  <si>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</si>
  <si>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</si>
  <si>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</si>
  <si>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</si>
  <si>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</si>
  <si>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</si>
  <si>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</si>
  <si>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</si>
  <si>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</si>
  <si>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</si>
  <si>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</si>
  <si>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</si>
  <si>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</si>
  <si>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</si>
  <si>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</si>
  <si>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</si>
  <si>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</si>
  <si>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</si>
  <si>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</si>
  <si>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</si>
  <si>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</si>
  <si>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</si>
  <si>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</si>
  <si>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</si>
  <si>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</si>
  <si>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</si>
  <si>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</si>
  <si>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</si>
  <si>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</si>
  <si>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</si>
  <si>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</si>
  <si>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</si>
  <si>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</si>
  <si>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</si>
  <si>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</si>
  <si>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</si>
  <si>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</si>
  <si>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</si>
  <si>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</si>
  <si>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</si>
  <si>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</si>
  <si>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</si>
  <si>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</si>
  <si>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</si>
  <si>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</si>
  <si>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</si>
  <si>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</si>
  <si>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</si>
  <si>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</si>
  <si>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</si>
  <si>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</si>
  <si>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</si>
  <si>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</si>
  <si>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</si>
  <si>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</si>
  <si>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</si>
  <si>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</si>
  <si>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</si>
  <si>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</si>
  <si>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</si>
  <si>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</si>
  <si>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</si>
  <si>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</si>
  <si>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</si>
  <si>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</si>
  <si>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</si>
  <si>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</si>
  <si>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</si>
  <si>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</si>
  <si>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</si>
  <si>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</si>
  <si>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</si>
  <si>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</si>
  <si>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</si>
  <si>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</si>
  <si>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</si>
  <si>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</si>
  <si>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</si>
  <si>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</si>
  <si>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</si>
  <si>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</si>
  <si>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</si>
  <si>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</si>
  <si>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</si>
  <si>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</si>
  <si>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</si>
  <si>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</si>
  <si>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</si>
  <si>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</si>
  <si>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</si>
  <si>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</si>
  <si>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</si>
  <si>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</si>
  <si>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</si>
  <si>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</si>
  <si>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</si>
  <si>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</si>
  <si>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</si>
  <si>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</si>
  <si>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</si>
  <si>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</si>
  <si>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</si>
  <si>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</si>
  <si>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</si>
  <si>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</si>
  <si>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</si>
  <si>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</si>
  <si>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</si>
  <si>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</si>
  <si>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</si>
  <si>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</si>
  <si>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</si>
  <si>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</si>
  <si>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</si>
  <si>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</si>
  <si>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</si>
  <si>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</si>
  <si>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</si>
  <si>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</si>
  <si>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</si>
  <si>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</si>
  <si>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</si>
  <si>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</si>
  <si>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</si>
  <si>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</si>
  <si>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</si>
  <si>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</si>
  <si>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</si>
  <si>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</si>
  <si>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</si>
  <si>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</si>
  <si>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</si>
  <si>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</si>
  <si>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</si>
  <si>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</si>
  <si>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</si>
  <si>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</si>
  <si>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</si>
  <si>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</si>
  <si>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</si>
  <si>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</si>
  <si>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</si>
  <si>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</si>
  <si>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</si>
  <si>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</si>
  <si>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</si>
  <si>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</si>
  <si>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</si>
  <si>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</si>
  <si>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</si>
  <si>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</si>
  <si>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</si>
  <si>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</si>
  <si>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</si>
  <si>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</si>
  <si>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</si>
  <si>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</si>
  <si>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</si>
  <si>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</si>
  <si>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</si>
  <si>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</si>
  <si>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</si>
  <si>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</si>
  <si>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</si>
  <si>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</si>
  <si>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</si>
  <si>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</si>
  <si>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</si>
  <si>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</si>
  <si>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</si>
  <si>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</si>
  <si>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</si>
  <si>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</si>
  <si>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</si>
  <si>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</si>
  <si>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</si>
  <si>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</si>
  <si>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</si>
  <si>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</si>
  <si>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</si>
  <si>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</si>
  <si>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</si>
  <si>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</si>
  <si>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</si>
  <si>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</si>
  <si>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</si>
  <si>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</si>
  <si>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</si>
  <si>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</si>
  <si>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</si>
  <si>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</si>
  <si>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</si>
  <si>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</si>
  <si>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</si>
  <si>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</si>
  <si>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</si>
  <si>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</si>
  <si>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</si>
  <si>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</si>
  <si>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</si>
  <si>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</si>
  <si>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</si>
  <si>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</si>
  <si>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</si>
  <si>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</si>
  <si>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</si>
  <si>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</si>
  <si>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</si>
  <si>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</si>
  <si>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</si>
  <si>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</si>
  <si>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</si>
  <si>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</si>
  <si>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</si>
  <si>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</si>
  <si>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</si>
  <si>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</si>
  <si>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</si>
  <si>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</si>
  <si>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</si>
  <si>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</si>
  <si>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</si>
  <si>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</si>
  <si>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</si>
  <si>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</si>
  <si>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</si>
  <si>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</si>
  <si>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</si>
  <si>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</si>
  <si>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</si>
  <si>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</si>
  <si>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</si>
  <si>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</si>
  <si>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</si>
  <si>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</si>
  <si>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</si>
  <si>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</si>
  <si>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</si>
  <si>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</si>
  <si>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</si>
  <si>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</si>
  <si>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</si>
  <si>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</si>
  <si>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</si>
  <si>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</si>
  <si>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</si>
  <si>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</si>
  <si>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</si>
  <si>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</si>
  <si>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</si>
  <si>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</si>
  <si>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</si>
  <si>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</si>
  <si>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</si>
  <si>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</si>
  <si>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</si>
  <si>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</si>
  <si>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</si>
  <si>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</si>
  <si>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</si>
  <si>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</si>
  <si>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</si>
  <si>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</si>
  <si>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</si>
  <si>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</si>
  <si>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</si>
  <si>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</si>
  <si>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</si>
  <si>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</si>
  <si>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</si>
  <si>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</si>
  <si>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</si>
  <si>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</si>
  <si>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</si>
  <si>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</si>
  <si>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</si>
  <si>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</si>
  <si>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</si>
  <si>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</si>
  <si>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</si>
  <si>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</si>
  <si>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</si>
  <si>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</si>
  <si>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</si>
  <si>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</si>
  <si>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</si>
  <si>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</si>
  <si>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</si>
  <si>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</si>
  <si>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</si>
  <si>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</si>
  <si>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</si>
  <si>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</si>
  <si>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</si>
  <si>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</si>
  <si>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</si>
  <si>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</si>
  <si>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</si>
  <si>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</si>
  <si>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</si>
  <si>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</si>
  <si>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</si>
  <si>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</si>
  <si>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</si>
  <si>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</si>
  <si>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</si>
  <si>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</si>
  <si>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</si>
  <si>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</si>
  <si>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</si>
  <si>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</si>
  <si>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</si>
  <si>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</si>
  <si>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</si>
  <si>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</si>
  <si>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</si>
  <si>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</si>
  <si>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</si>
  <si>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</si>
  <si>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</si>
  <si>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</si>
  <si>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</si>
  <si>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</si>
  <si>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</si>
  <si>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</si>
  <si>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</si>
  <si>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</si>
  <si>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</si>
  <si>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</si>
  <si>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</si>
  <si>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</si>
  <si>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</si>
  <si>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</si>
  <si>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</si>
  <si>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</si>
  <si>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</si>
  <si>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</si>
  <si>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</si>
  <si>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</si>
  <si>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</si>
  <si>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</si>
  <si>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</si>
  <si>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</si>
  <si>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</si>
  <si>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</si>
  <si>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</si>
  <si>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</si>
  <si>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</si>
  <si>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</si>
  <si>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</si>
  <si>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</si>
  <si>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</si>
  <si>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</si>
  <si>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</si>
  <si>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</si>
  <si>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</si>
  <si>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</si>
  <si>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</si>
  <si>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</si>
  <si>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</si>
  <si>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</si>
  <si>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</si>
  <si>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</si>
  <si>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</si>
  <si>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</si>
  <si>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</si>
  <si>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</si>
  <si>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</si>
  <si>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</si>
  <si>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</si>
  <si>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</si>
  <si>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</si>
  <si>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</si>
  <si>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</si>
  <si>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</si>
  <si>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</si>
  <si>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</si>
  <si>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</si>
  <si>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</si>
  <si>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</si>
  <si>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</si>
  <si>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</si>
  <si>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</si>
  <si>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</si>
  <si>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</si>
  <si>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</si>
  <si>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</si>
  <si>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</si>
  <si>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</si>
  <si>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</si>
  <si>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</si>
  <si>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</si>
  <si>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</si>
  <si>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</si>
  <si>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</si>
  <si>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</si>
  <si>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</si>
  <si>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</si>
  <si>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</si>
  <si>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</si>
  <si>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</si>
  <si>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</si>
  <si>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</si>
  <si>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</si>
  <si>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</si>
  <si>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</si>
  <si>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</si>
  <si>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</si>
  <si>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</si>
  <si>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</si>
  <si>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</si>
  <si>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</si>
  <si>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</si>
  <si>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</si>
  <si>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</si>
  <si>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</si>
  <si>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</si>
  <si>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</si>
  <si>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</si>
  <si>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</si>
  <si>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</si>
  <si>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</si>
  <si>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</si>
  <si>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</si>
  <si>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</si>
  <si>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</si>
  <si>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</si>
  <si>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</si>
  <si>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</si>
  <si>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</si>
  <si>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</si>
  <si>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</si>
  <si>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</si>
  <si>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</si>
  <si>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</si>
  <si>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</si>
  <si>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</si>
  <si>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</si>
  <si>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</si>
  <si>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</si>
  <si>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</si>
  <si>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</si>
  <si>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</si>
  <si>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</si>
  <si>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</si>
  <si>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</si>
  <si>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</si>
  <si>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</si>
  <si>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</si>
  <si>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</si>
  <si>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</si>
  <si>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</si>
  <si>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</si>
  <si>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</si>
  <si>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</si>
  <si>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</si>
  <si>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</si>
  <si>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</si>
  <si>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</si>
  <si>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</si>
  <si>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</si>
  <si>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</si>
  <si>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</si>
  <si>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</si>
  <si>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</si>
  <si>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</si>
  <si>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</si>
  <si>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</si>
  <si>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</si>
  <si>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</si>
  <si>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</si>
  <si>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</si>
  <si>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</si>
  <si>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</si>
  <si>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</si>
  <si>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</si>
  <si>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</si>
  <si>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</si>
  <si>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</si>
  <si>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</si>
  <si>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</si>
  <si>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</si>
  <si>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</si>
  <si>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</si>
  <si>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</si>
  <si>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</si>
  <si>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</si>
  <si>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</si>
  <si>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</si>
  <si>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</si>
  <si>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</si>
  <si>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</si>
  <si>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</si>
  <si>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</si>
  <si>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</si>
  <si>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</si>
  <si>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</si>
  <si>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</si>
  <si>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</si>
  <si>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</si>
  <si>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</si>
  <si>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</si>
  <si>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</si>
  <si>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</si>
  <si>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</si>
  <si>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</si>
  <si>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</si>
  <si>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</si>
  <si>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</si>
  <si>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</si>
  <si>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</si>
  <si>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</si>
  <si>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</si>
  <si>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</si>
  <si>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</si>
  <si>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</si>
  <si>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</si>
  <si>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</si>
  <si>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</si>
  <si>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</si>
  <si>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</si>
  <si>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</si>
  <si>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</si>
  <si>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</si>
  <si>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</si>
  <si>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</si>
  <si>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</si>
  <si>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</si>
  <si>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</si>
  <si>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</si>
  <si>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</si>
  <si>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</si>
  <si>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</si>
  <si>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</si>
  <si>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</si>
  <si>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</si>
  <si>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</si>
  <si>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</si>
  <si>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</si>
  <si>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</si>
  <si>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</si>
  <si>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</si>
  <si>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</si>
  <si>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</si>
  <si>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</si>
  <si>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</si>
  <si>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</si>
  <si>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</si>
  <si>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</si>
  <si>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</si>
  <si>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</si>
  <si>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</si>
  <si>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</si>
  <si>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</si>
  <si>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</si>
  <si>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</si>
  <si>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</si>
  <si>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</si>
  <si>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</si>
  <si>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</si>
  <si>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</si>
  <si>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</si>
  <si>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</si>
  <si>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</si>
  <si>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</si>
  <si>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</si>
  <si>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</si>
  <si>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</si>
  <si>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</si>
  <si>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</si>
  <si>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</si>
  <si>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</si>
  <si>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</si>
  <si>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</si>
  <si>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</si>
  <si>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</si>
  <si>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</si>
  <si>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</si>
  <si>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</si>
  <si>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</si>
  <si>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</si>
  <si>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</si>
  <si>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</si>
  <si>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</si>
  <si>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</si>
  <si>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</si>
  <si>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</si>
  <si>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</si>
  <si>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</si>
  <si>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</si>
  <si>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</si>
  <si>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</si>
  <si>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</si>
  <si>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</si>
  <si>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</si>
  <si>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</si>
  <si>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</si>
  <si>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</si>
  <si>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</si>
  <si>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</si>
  <si>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</si>
  <si>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</si>
  <si>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</si>
  <si>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</si>
  <si>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</si>
  <si>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</si>
  <si>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</si>
  <si>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</si>
  <si>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</si>
  <si>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</si>
  <si>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</si>
  <si>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</si>
  <si>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</si>
  <si>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</si>
  <si>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</si>
  <si>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</si>
  <si>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</si>
  <si>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</si>
  <si>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</si>
  <si>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</si>
  <si>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</si>
  <si>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</si>
  <si>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</si>
  <si>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</si>
  <si>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</si>
  <si>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</si>
  <si>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</si>
  <si>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</si>
  <si>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</si>
  <si>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</si>
  <si>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</si>
  <si>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</si>
  <si>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</si>
  <si>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</si>
  <si>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</si>
  <si>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</si>
  <si>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</si>
  <si>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</si>
  <si>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</si>
  <si>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</si>
  <si>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</si>
  <si>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</si>
  <si>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</si>
  <si>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</si>
  <si>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</si>
  <si>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</si>
  <si>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</si>
  <si>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</si>
  <si>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</si>
  <si>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</si>
  <si>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</si>
  <si>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</si>
  <si>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</si>
  <si>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</si>
  <si>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</si>
  <si>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</si>
  <si>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</si>
  <si>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</si>
  <si>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</si>
  <si>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</si>
  <si>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</si>
  <si>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</si>
  <si>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</si>
  <si>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</si>
  <si>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</si>
  <si>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</si>
  <si>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</si>
  <si>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</si>
  <si>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</si>
  <si>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</si>
  <si>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</si>
  <si>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</si>
  <si>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</si>
  <si>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</si>
  <si>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</si>
  <si>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</si>
  <si>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</si>
  <si>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</si>
  <si>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</si>
  <si>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</si>
  <si>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</si>
  <si>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</si>
  <si>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</si>
  <si>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</si>
  <si>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</si>
  <si>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</si>
  <si>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</si>
  <si>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</si>
  <si>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</si>
  <si>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</si>
  <si>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</si>
  <si>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</si>
  <si>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</si>
  <si>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</si>
  <si>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</si>
  <si>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</si>
  <si>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</si>
  <si>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</si>
  <si>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</si>
  <si>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</si>
  <si>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</si>
  <si>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</si>
  <si>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</si>
  <si>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</si>
  <si>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</si>
  <si>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</si>
  <si>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</si>
  <si>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</si>
  <si>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</si>
  <si>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</si>
  <si>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</si>
  <si>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</si>
  <si>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</si>
  <si>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</si>
  <si>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</si>
  <si>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</si>
  <si>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</si>
  <si>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</si>
  <si>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</si>
  <si>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</si>
  <si>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</si>
  <si>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</si>
  <si>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</si>
  <si>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</si>
  <si>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</si>
  <si>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</si>
  <si>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</si>
  <si>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</si>
  <si>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</si>
  <si>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</si>
  <si>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</si>
  <si>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</si>
  <si>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</si>
  <si>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</si>
  <si>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</si>
  <si>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</si>
  <si>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</si>
  <si>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</si>
  <si>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</si>
  <si>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</si>
  <si>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</si>
  <si>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</si>
  <si>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</si>
  <si>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</si>
  <si>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</si>
  <si>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</si>
  <si>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</si>
  <si>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</si>
  <si>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</si>
  <si>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</si>
  <si>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</si>
  <si>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</si>
  <si>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</si>
  <si>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</si>
  <si>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</si>
  <si>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</si>
  <si>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</si>
  <si>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</si>
  <si>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</si>
  <si>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</si>
  <si>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</si>
  <si>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</si>
  <si>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</si>
  <si>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</si>
  <si>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</si>
  <si>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</si>
  <si>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</si>
  <si>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</si>
  <si>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</si>
  <si>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</si>
  <si>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</si>
  <si>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</si>
  <si>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</si>
  <si>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</si>
  <si>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</si>
  <si>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</si>
  <si>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</si>
  <si>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</si>
  <si>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</si>
  <si>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</si>
  <si>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</si>
  <si>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</si>
  <si>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</si>
  <si>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</si>
  <si>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</si>
  <si>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</si>
  <si>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</si>
  <si>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</si>
  <si>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</si>
  <si>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</si>
  <si>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</si>
  <si>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</si>
  <si>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</si>
  <si>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</si>
  <si>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</si>
  <si>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</si>
  <si>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</si>
  <si>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</si>
  <si>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</si>
  <si>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</si>
  <si>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</si>
  <si>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</si>
  <si>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</si>
  <si>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</si>
  <si>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</si>
  <si>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</si>
  <si>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</si>
  <si>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</si>
  <si>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</si>
  <si>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</si>
  <si>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</si>
  <si>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</si>
  <si>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</si>
  <si>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</si>
  <si>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</si>
  <si>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</si>
  <si>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</si>
  <si>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</si>
  <si>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</si>
  <si>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</si>
  <si>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</si>
  <si>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</si>
  <si>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</si>
  <si>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</si>
  <si>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</si>
  <si>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</si>
  <si>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</si>
  <si>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</si>
  <si>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</si>
  <si>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</si>
  <si>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</si>
  <si>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</si>
  <si>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</si>
  <si>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</si>
  <si>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</si>
  <si>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</si>
  <si>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</si>
  <si>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</si>
  <si>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</si>
  <si>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</si>
  <si>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</si>
  <si>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</si>
  <si>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</si>
  <si>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</si>
  <si>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</si>
  <si>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</si>
  <si>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</si>
  <si>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</si>
  <si>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</si>
  <si>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</si>
  <si>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</si>
  <si>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</si>
  <si>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</si>
  <si>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</si>
  <si>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</si>
  <si>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</si>
  <si>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</si>
  <si>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</si>
  <si>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</si>
  <si>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</si>
  <si>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</si>
  <si>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</si>
  <si>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</si>
  <si>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</si>
  <si>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</si>
  <si>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</si>
  <si>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</si>
  <si>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</si>
  <si>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</si>
  <si>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</si>
  <si>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</si>
  <si>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</si>
  <si>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</si>
  <si>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</si>
  <si>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</si>
  <si>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</si>
  <si>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</si>
  <si>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</si>
  <si>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</si>
  <si>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</si>
  <si>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</si>
  <si>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</si>
  <si>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</si>
  <si>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</si>
  <si>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</si>
  <si>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</si>
  <si>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</si>
  <si>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</si>
  <si>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</si>
  <si>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</si>
  <si>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</si>
  <si>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</si>
  <si>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</si>
  <si>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</si>
  <si>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</si>
  <si>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</si>
  <si>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</si>
  <si>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</si>
  <si>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</si>
  <si>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</si>
  <si>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</si>
  <si>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</si>
  <si>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</si>
  <si>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</si>
  <si>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</si>
  <si>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</si>
  <si>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</si>
  <si>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</si>
  <si>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</si>
  <si>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</si>
  <si>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</si>
  <si>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</si>
  <si>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</si>
  <si>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</si>
  <si>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</si>
  <si>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</si>
  <si>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</si>
  <si>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</si>
  <si>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</si>
  <si>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</si>
  <si>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</si>
  <si>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</si>
  <si>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</si>
  <si>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</si>
  <si>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</si>
  <si>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</si>
  <si>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</si>
  <si>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</si>
  <si>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</si>
  <si>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</si>
  <si>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</si>
  <si>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</si>
  <si>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</si>
  <si>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</si>
  <si>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</si>
  <si>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</si>
  <si>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</si>
  <si>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</si>
  <si>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</si>
  <si>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</si>
  <si>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</si>
  <si>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</si>
  <si>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</si>
  <si>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</si>
  <si>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</si>
  <si>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</si>
  <si>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</si>
  <si>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</si>
  <si>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</si>
  <si>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</si>
  <si>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</si>
  <si>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</si>
  <si>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</si>
  <si>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</si>
  <si>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</si>
  <si>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</si>
  <si>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</si>
  <si>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</si>
  <si>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</si>
  <si>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</si>
  <si>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</si>
  <si>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</si>
  <si>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</si>
  <si>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</si>
  <si>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</si>
  <si>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</si>
  <si>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</si>
  <si>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</si>
  <si>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</si>
  <si>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</si>
  <si>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</si>
  <si>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</si>
  <si>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</si>
  <si>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</si>
  <si>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</si>
  <si>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</si>
  <si>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</si>
  <si>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</si>
  <si>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</si>
  <si>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</si>
  <si>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</si>
  <si>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</si>
  <si>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</si>
  <si>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</si>
  <si>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</si>
  <si>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</si>
  <si>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</si>
  <si>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</si>
  <si>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</si>
  <si>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</si>
  <si>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</si>
  <si>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</si>
  <si>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</si>
  <si>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</si>
  <si>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</si>
  <si>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</si>
  <si>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</si>
  <si>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</si>
  <si>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</si>
  <si>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</si>
  <si>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</si>
  <si>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</si>
  <si>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</si>
  <si>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</si>
  <si>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</si>
  <si>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</si>
  <si>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</si>
  <si>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</si>
  <si>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</si>
  <si>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</si>
  <si>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</si>
  <si>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</si>
  <si>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</si>
  <si>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</si>
  <si>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</si>
  <si>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</si>
  <si>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</si>
  <si>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</si>
  <si>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</si>
  <si>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</si>
  <si>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</si>
  <si>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</si>
  <si>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</si>
  <si>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</si>
  <si>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</si>
  <si>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</si>
  <si>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</si>
  <si>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</si>
  <si>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</si>
  <si>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</si>
  <si>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</si>
  <si>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</si>
  <si>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</si>
  <si>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</si>
  <si>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</si>
  <si>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</si>
  <si>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</si>
  <si>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</si>
  <si>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</si>
  <si>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</si>
  <si>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</si>
  <si>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</si>
  <si>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</si>
  <si>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</si>
  <si>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</si>
  <si>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</si>
  <si>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</si>
  <si>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</si>
  <si>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</si>
  <si>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</si>
  <si>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</si>
  <si>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</si>
  <si>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</si>
  <si>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</si>
  <si>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</si>
  <si>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</si>
  <si>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</si>
  <si>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</si>
  <si>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</si>
  <si>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</si>
  <si>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</si>
  <si>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</si>
  <si>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</si>
  <si>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</si>
  <si>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</si>
  <si>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</si>
  <si>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</si>
  <si>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</si>
  <si>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</si>
  <si>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</si>
  <si>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</si>
  <si>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</si>
  <si>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</si>
  <si>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</si>
  <si>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</si>
  <si>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</si>
  <si>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</si>
  <si>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</si>
  <si>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</si>
  <si>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</si>
  <si>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</si>
  <si>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</si>
  <si>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</si>
  <si>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</si>
  <si>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</si>
  <si>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</si>
  <si>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</si>
  <si>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</si>
  <si>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</si>
  <si>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</si>
  <si>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</si>
  <si>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</si>
  <si>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</si>
  <si>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</si>
  <si>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</si>
  <si>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</si>
  <si>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</si>
  <si>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</si>
  <si>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</si>
  <si>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</si>
  <si>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</si>
  <si>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</si>
  <si>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</si>
  <si>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</si>
  <si>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</si>
  <si>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</si>
  <si>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</si>
  <si>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</si>
  <si>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</si>
  <si>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</si>
  <si>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</si>
  <si>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</si>
  <si>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</si>
  <si>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</si>
  <si>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</si>
  <si>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</si>
  <si>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</si>
  <si>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</si>
  <si>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</si>
  <si>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</si>
  <si>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</si>
  <si>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</si>
  <si>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</si>
  <si>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</si>
  <si>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</si>
  <si>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</si>
  <si>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</si>
  <si>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</si>
  <si>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</si>
  <si>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</si>
  <si>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</si>
  <si>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</si>
  <si>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</si>
  <si>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</si>
  <si>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</si>
  <si>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</si>
  <si>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</si>
  <si>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</si>
  <si>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</si>
  <si>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</si>
  <si>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</si>
  <si>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</si>
  <si>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</si>
  <si>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</si>
  <si>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</si>
  <si>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</si>
  <si>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</si>
  <si>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</si>
  <si>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</si>
  <si>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</si>
  <si>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</si>
  <si>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</si>
  <si>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</si>
  <si>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</si>
  <si>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</si>
  <si>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</si>
  <si>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</si>
  <si>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</si>
  <si>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</si>
  <si>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</si>
  <si>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</si>
  <si>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</si>
  <si>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</si>
  <si>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</si>
  <si>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</si>
  <si>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</si>
  <si>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</si>
  <si>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</si>
  <si>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</si>
  <si>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</si>
  <si>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</si>
  <si>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</si>
  <si>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</si>
  <si>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</si>
  <si>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</si>
  <si>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</si>
  <si>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</si>
  <si>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</si>
  <si>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</si>
  <si>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</si>
  <si>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</si>
  <si>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</si>
  <si>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</si>
  <si>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</si>
  <si>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</si>
  <si>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</si>
  <si>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</si>
  <si>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</si>
  <si>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</si>
  <si>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</si>
  <si>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</si>
  <si>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</si>
  <si>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</si>
  <si>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</si>
  <si>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</si>
  <si>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</si>
  <si>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</si>
  <si>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</si>
  <si>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</si>
  <si>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</si>
  <si>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</si>
  <si>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</si>
  <si>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</si>
  <si>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</si>
  <si>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</si>
  <si>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</si>
  <si>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</si>
  <si>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</si>
  <si>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</si>
  <si>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</si>
  <si>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</si>
  <si>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</si>
  <si>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</si>
  <si>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</si>
  <si>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</si>
  <si>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</si>
  <si>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</si>
  <si>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</si>
  <si>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</si>
  <si>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</si>
  <si>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</si>
  <si>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</si>
  <si>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</si>
  <si>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</si>
  <si>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</si>
  <si>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</si>
  <si>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</si>
  <si>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</si>
  <si>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</si>
  <si>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</si>
  <si>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</si>
  <si>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</si>
  <si>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</si>
  <si>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</si>
  <si>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</si>
  <si>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</si>
  <si>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</si>
  <si>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</si>
  <si>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</si>
  <si>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</si>
  <si>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</si>
  <si>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</si>
  <si>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</si>
  <si>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</si>
  <si>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</si>
  <si>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</si>
  <si>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</si>
  <si>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</si>
  <si>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</si>
  <si>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</si>
  <si>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</si>
  <si>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</si>
  <si>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</si>
  <si>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</si>
  <si>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</si>
  <si>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</si>
  <si>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</si>
  <si>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</si>
  <si>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</si>
  <si>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</si>
  <si>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</si>
  <si>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</si>
  <si>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</si>
  <si>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</si>
  <si>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</si>
  <si>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</si>
  <si>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</si>
  <si>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</si>
  <si>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</si>
  <si>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</si>
  <si>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</si>
  <si>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</si>
  <si>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</si>
  <si>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</si>
  <si>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</si>
  <si>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</si>
  <si>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</si>
  <si>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</si>
  <si>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</si>
  <si>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</si>
  <si>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</si>
  <si>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</si>
  <si>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</si>
  <si>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</si>
  <si>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</si>
  <si>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</si>
  <si>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</si>
  <si>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</si>
  <si>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</si>
  <si>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</si>
  <si>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</si>
  <si>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</si>
  <si>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</si>
  <si>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</si>
  <si>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</si>
  <si>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</si>
  <si>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</si>
  <si>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</si>
  <si>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</si>
  <si>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</si>
  <si>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</si>
  <si>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</si>
  <si>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</si>
  <si>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</si>
  <si>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</si>
  <si>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</si>
  <si>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</si>
  <si>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</si>
  <si>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</si>
  <si>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</si>
  <si>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</si>
  <si>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</si>
  <si>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</si>
  <si>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</si>
  <si>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</si>
  <si>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</si>
  <si>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</si>
  <si>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</si>
  <si>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</si>
  <si>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</si>
  <si>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</si>
  <si>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</si>
  <si>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</si>
  <si>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</si>
  <si>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</si>
  <si>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</si>
  <si>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</si>
  <si>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</si>
  <si>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</si>
  <si>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</si>
  <si>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</si>
  <si>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</si>
  <si>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</si>
  <si>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</si>
  <si>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</si>
  <si>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</si>
  <si>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</si>
  <si>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</si>
  <si>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</si>
  <si>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</si>
  <si>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</si>
  <si>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</si>
  <si>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</si>
  <si>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</si>
  <si>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</si>
  <si>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</si>
  <si>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</si>
  <si>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</si>
  <si>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</si>
  <si>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</si>
  <si>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</si>
  <si>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</si>
  <si>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</si>
  <si>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</si>
  <si>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</si>
  <si>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</si>
  <si>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</si>
  <si>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</si>
  <si>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</si>
  <si>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</si>
  <si>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</si>
  <si>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</si>
  <si>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</si>
  <si>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</si>
  <si>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</si>
  <si>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</si>
  <si>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</si>
  <si>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</si>
  <si>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</si>
  <si>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</si>
  <si>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</si>
  <si>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</si>
  <si>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</si>
  <si>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</si>
  <si>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</si>
  <si>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</si>
  <si>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</si>
  <si>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</si>
  <si>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</si>
  <si>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</si>
  <si>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</si>
  <si>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</si>
  <si>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</si>
  <si>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</si>
  <si>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</si>
  <si>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</si>
  <si>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</si>
  <si>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</si>
  <si>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</si>
  <si>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</si>
  <si>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</si>
  <si>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</si>
  <si>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</si>
  <si>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</si>
  <si>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</si>
  <si>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</si>
  <si>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</si>
  <si>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</si>
  <si>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</si>
  <si>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</si>
  <si>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</si>
  <si>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</si>
  <si>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</si>
  <si>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</si>
  <si>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</si>
  <si>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</si>
  <si>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</si>
  <si>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</si>
  <si>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</si>
  <si>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</si>
  <si>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</si>
  <si>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</si>
  <si>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</si>
  <si>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</si>
  <si>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</si>
  <si>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</si>
  <si>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</si>
  <si>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</si>
  <si>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</si>
  <si>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</si>
  <si>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</si>
  <si>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</si>
  <si>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</si>
  <si>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</si>
  <si>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</si>
  <si>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</si>
  <si>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</si>
  <si>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</si>
  <si>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</si>
  <si>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</si>
  <si>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</si>
  <si>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</si>
  <si>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</si>
  <si>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</si>
  <si>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</si>
  <si>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</si>
  <si>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</si>
  <si>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</si>
  <si>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</si>
  <si>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</si>
  <si>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</si>
  <si>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</si>
  <si>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</si>
  <si>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</si>
  <si>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</si>
  <si>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</si>
  <si>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</si>
  <si>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</si>
  <si>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</si>
  <si>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</si>
  <si>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</si>
  <si>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</si>
  <si>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</si>
  <si>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</si>
  <si>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</si>
  <si>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</si>
  <si>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</si>
  <si>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</si>
  <si>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</si>
  <si>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</si>
  <si>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</si>
  <si>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</si>
  <si>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</si>
  <si>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</si>
  <si>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</si>
  <si>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</si>
  <si>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</si>
  <si>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</si>
  <si>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</si>
  <si>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</si>
  <si>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</si>
  <si>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</si>
  <si>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</si>
  <si>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</si>
  <si>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</si>
  <si>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</si>
  <si>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</si>
  <si>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</si>
  <si>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</si>
  <si>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</si>
  <si>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</si>
  <si>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</si>
  <si>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</si>
  <si>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</si>
  <si>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</si>
  <si>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</si>
  <si>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</si>
  <si>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</si>
  <si>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</si>
  <si>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</si>
  <si>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</si>
  <si>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</si>
  <si>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</si>
  <si>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</si>
  <si>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</si>
  <si>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</si>
  <si>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</si>
  <si>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</si>
  <si>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</si>
  <si>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</si>
  <si>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</si>
  <si>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</si>
  <si>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</si>
  <si>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</si>
  <si>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</si>
  <si>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</si>
  <si>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</si>
  <si>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</si>
  <si>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</si>
  <si>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</si>
  <si>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</si>
  <si>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</si>
  <si>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</si>
  <si>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</si>
  <si>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</si>
  <si>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</si>
  <si>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</si>
  <si>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</si>
  <si>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</si>
  <si>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</si>
  <si>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</si>
  <si>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</si>
  <si>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</si>
  <si>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</si>
  <si>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</si>
  <si>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</si>
  <si>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</si>
  <si>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</si>
  <si>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</si>
  <si>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</si>
  <si>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</si>
  <si>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</si>
  <si>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</si>
  <si>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</si>
  <si>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</si>
  <si>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</si>
  <si>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</si>
  <si>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</si>
  <si>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</si>
  <si>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</si>
  <si>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</si>
  <si>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</si>
  <si>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</si>
  <si>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</si>
  <si>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</si>
  <si>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</si>
  <si>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</si>
  <si>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</si>
  <si>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</si>
  <si>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</si>
  <si>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</si>
  <si>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</si>
  <si>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</si>
  <si>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</si>
  <si>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</si>
  <si>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</si>
  <si>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</si>
  <si>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</si>
  <si>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</si>
  <si>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</si>
  <si>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</si>
  <si>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</si>
  <si>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</si>
  <si>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</si>
  <si>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</si>
  <si>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</si>
  <si>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</si>
  <si>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</si>
  <si>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</si>
  <si>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</si>
  <si>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</si>
  <si>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</si>
  <si>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</si>
  <si>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</si>
  <si>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</si>
  <si>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</si>
  <si>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</si>
  <si>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</si>
  <si>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</si>
  <si>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</si>
  <si>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</si>
  <si>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</si>
  <si>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</si>
  <si>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</si>
  <si>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</si>
  <si>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</si>
  <si>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</si>
  <si>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</si>
  <si>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</si>
  <si>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</si>
  <si>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</si>
  <si>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</si>
  <si>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</si>
  <si>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</si>
  <si>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</si>
  <si>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</si>
  <si>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</si>
  <si>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</si>
  <si>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</si>
  <si>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</si>
  <si>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</si>
  <si>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</si>
  <si>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</si>
  <si>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</si>
  <si>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</si>
  <si>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</si>
  <si>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</si>
  <si>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</si>
  <si>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</si>
  <si>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</si>
  <si>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</si>
  <si>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</si>
  <si>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</si>
  <si>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</si>
  <si>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</si>
  <si>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</si>
  <si>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</si>
  <si>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</si>
  <si>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</si>
  <si>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</si>
  <si>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</si>
  <si>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</si>
  <si>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</si>
  <si>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</si>
  <si>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</si>
  <si>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</si>
  <si>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</si>
  <si>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</si>
  <si>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</si>
  <si>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</si>
  <si>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</si>
  <si>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</si>
  <si>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</si>
  <si>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</si>
  <si>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</si>
  <si>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</si>
  <si>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</si>
  <si>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</si>
  <si>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</si>
  <si>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</si>
  <si>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</si>
  <si>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</si>
  <si>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</si>
  <si>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</si>
  <si>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</si>
  <si>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</si>
  <si>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</si>
  <si>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</si>
  <si>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</si>
  <si>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</si>
  <si>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</si>
  <si>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</si>
  <si>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</si>
  <si>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</si>
  <si>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</si>
  <si>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</si>
  <si>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</si>
  <si>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</si>
  <si>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</si>
  <si>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</si>
  <si>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</si>
  <si>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</si>
  <si>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</si>
  <si>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</si>
  <si>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</si>
  <si>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</si>
  <si>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</si>
  <si>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</si>
  <si>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</si>
  <si>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</si>
  <si>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</si>
  <si>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</si>
  <si>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</si>
  <si>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</si>
  <si>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</si>
  <si>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</si>
  <si>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</si>
  <si>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</si>
  <si>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</si>
  <si>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</si>
  <si>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</si>
  <si>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</si>
  <si>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</si>
  <si>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</si>
  <si>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</si>
  <si>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</si>
  <si>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</si>
  <si>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</si>
  <si>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</si>
  <si>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</si>
  <si>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</si>
  <si>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</si>
  <si>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</si>
  <si>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</si>
  <si>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</si>
  <si>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</si>
  <si>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</si>
  <si>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</si>
  <si>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</si>
  <si>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</si>
  <si>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</si>
  <si>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</si>
  <si>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</si>
  <si>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</si>
  <si>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</si>
  <si>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</si>
  <si>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</si>
  <si>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</si>
  <si>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</si>
  <si>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</si>
  <si>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</si>
  <si>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</si>
  <si>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</si>
  <si>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</si>
  <si>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</si>
  <si>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</si>
  <si>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</si>
  <si>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</si>
  <si>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</si>
  <si>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</si>
  <si>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</si>
  <si>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</si>
  <si>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</si>
  <si>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</si>
  <si>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</si>
  <si>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</si>
  <si>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</si>
  <si>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</si>
  <si>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</si>
  <si>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</si>
  <si>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</si>
  <si>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</si>
  <si>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</si>
  <si>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</si>
  <si>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</si>
  <si>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</si>
  <si>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</si>
  <si>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</si>
  <si>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</si>
  <si>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</si>
  <si>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</si>
  <si>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</si>
  <si>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</si>
  <si>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</si>
  <si>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</si>
  <si>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</si>
  <si>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</si>
  <si>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</si>
  <si>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</si>
  <si>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</si>
  <si>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</si>
  <si>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</si>
  <si>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</si>
  <si>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</si>
  <si>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</si>
  <si>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</si>
  <si>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</si>
  <si>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</si>
  <si>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</si>
  <si>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</si>
  <si>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</si>
  <si>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</si>
  <si>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</si>
  <si>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</si>
  <si>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</si>
  <si>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</si>
  <si>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</si>
  <si>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</si>
  <si>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</si>
  <si>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</si>
  <si>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</si>
  <si>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</si>
  <si>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</si>
  <si>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</si>
  <si>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</si>
  <si>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</si>
  <si>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</si>
  <si>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</si>
  <si>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</si>
  <si>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</si>
  <si>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</si>
  <si>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</si>
  <si>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</si>
  <si>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</si>
  <si>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</si>
  <si>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</si>
  <si>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</si>
  <si>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</si>
  <si>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</si>
  <si>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</si>
  <si>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</si>
  <si>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</si>
  <si>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</si>
  <si>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</si>
  <si>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</si>
  <si>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</si>
  <si>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</si>
  <si>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</si>
  <si>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</si>
  <si>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</si>
  <si>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</si>
  <si>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</si>
  <si>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</si>
  <si>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</si>
  <si>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</si>
  <si>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</si>
  <si>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</si>
  <si>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</si>
  <si>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</si>
  <si>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</si>
  <si>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</si>
  <si>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</si>
  <si>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</si>
  <si>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</si>
  <si>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</si>
  <si>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</si>
  <si>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</si>
  <si>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</si>
  <si>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</si>
  <si>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</si>
  <si>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</si>
  <si>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</si>
  <si>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</si>
  <si>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</si>
  <si>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</si>
  <si>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</si>
  <si>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</si>
  <si>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</si>
  <si>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</si>
  <si>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</si>
  <si>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</si>
  <si>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</si>
  <si>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</si>
  <si>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</si>
  <si>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</si>
  <si>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</si>
  <si>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</si>
  <si>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</si>
  <si>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</si>
  <si>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</si>
  <si>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</si>
  <si>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</si>
  <si>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</si>
  <si>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</si>
  <si>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</si>
  <si>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</si>
  <si>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</si>
  <si>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</si>
  <si>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</si>
  <si>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</si>
  <si>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</si>
  <si>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</si>
  <si>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</si>
  <si>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</si>
  <si>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</si>
  <si>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</si>
  <si>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</si>
  <si>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</si>
  <si>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</si>
  <si>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</si>
  <si>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</si>
  <si>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</si>
  <si>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</si>
  <si>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</si>
  <si>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</si>
  <si>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</si>
  <si>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</si>
  <si>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</si>
  <si>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</si>
  <si>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</si>
  <si>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</si>
  <si>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</si>
  <si>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</si>
  <si>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</si>
  <si>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</si>
  <si>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</si>
  <si>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</si>
  <si>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</si>
  <si>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</si>
  <si>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</si>
  <si>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</si>
  <si>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</si>
  <si>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</si>
  <si>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</si>
  <si>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</si>
  <si>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</si>
  <si>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</si>
  <si>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</si>
  <si>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</si>
  <si>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</si>
  <si>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</si>
  <si>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</si>
  <si>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</si>
  <si>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</si>
  <si>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</si>
  <si>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</si>
  <si>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</si>
  <si>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</si>
  <si>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</si>
  <si>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</si>
  <si>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</si>
  <si>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</si>
  <si>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</si>
  <si>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</si>
  <si>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</si>
  <si>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</si>
  <si>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</si>
  <si>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</si>
  <si>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</si>
  <si>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</si>
  <si>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</si>
  <si>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</si>
  <si>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</si>
  <si>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</si>
  <si>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</si>
  <si>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</si>
  <si>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</si>
  <si>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</si>
  <si>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</si>
  <si>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</si>
  <si>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</si>
  <si>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</si>
  <si>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</si>
  <si>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</si>
  <si>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</si>
  <si>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</si>
  <si>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</si>
  <si>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</si>
  <si>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</si>
  <si>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</si>
  <si>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</si>
  <si>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</si>
  <si>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</si>
  <si>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</si>
  <si>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</si>
  <si>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</si>
  <si>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</si>
  <si>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</si>
  <si>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</si>
  <si>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</si>
  <si>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</si>
  <si>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</si>
  <si>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</si>
  <si>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</si>
  <si>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</si>
  <si>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</si>
  <si>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</si>
  <si>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</si>
  <si>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</si>
  <si>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</si>
  <si>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</si>
  <si>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</si>
  <si>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</si>
  <si>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</si>
  <si>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</si>
  <si>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</si>
  <si>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</si>
  <si>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</si>
  <si>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</si>
  <si>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</si>
  <si>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</si>
  <si>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</si>
  <si>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</si>
  <si>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</si>
  <si>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</si>
  <si>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</si>
  <si>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</si>
  <si>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</si>
  <si>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</si>
  <si>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</si>
  <si>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</si>
  <si>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</si>
  <si>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</si>
  <si>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</si>
  <si>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</si>
  <si>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</si>
  <si>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</si>
  <si>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</si>
  <si>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</si>
  <si>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</si>
  <si>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</si>
  <si>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</si>
  <si>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</si>
  <si>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</si>
  <si>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</si>
  <si>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</si>
  <si>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</si>
  <si>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</si>
  <si>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</si>
  <si>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</si>
  <si>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</si>
  <si>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</si>
  <si>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</si>
  <si>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</si>
  <si>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</si>
  <si>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</si>
  <si>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</si>
  <si>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</si>
  <si>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</si>
  <si>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</si>
  <si>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</si>
  <si>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</si>
  <si>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</si>
  <si>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</si>
  <si>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</si>
  <si>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</si>
  <si>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</si>
  <si>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</si>
  <si>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</si>
  <si>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</si>
  <si>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</si>
  <si>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</si>
  <si>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</si>
  <si>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</si>
  <si>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</si>
  <si>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</si>
  <si>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</si>
  <si>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</si>
  <si>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</si>
  <si>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</si>
  <si>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</si>
  <si>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</si>
  <si>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</si>
  <si>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</si>
  <si>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</si>
  <si>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</si>
  <si>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</si>
  <si>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</si>
  <si>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</si>
  <si>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</si>
  <si>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</si>
  <si>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</si>
  <si>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</si>
  <si>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</si>
  <si>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</si>
  <si>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</si>
  <si>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</si>
  <si>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</si>
  <si>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</si>
  <si>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</si>
  <si>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</si>
  <si>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</si>
  <si>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</si>
  <si>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</si>
  <si>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</si>
  <si>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</si>
  <si>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</si>
  <si>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</si>
  <si>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</si>
  <si>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</si>
  <si>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</si>
  <si>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</si>
  <si>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</si>
  <si>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</si>
  <si>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</si>
  <si>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</si>
  <si>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</si>
  <si>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</si>
  <si>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</si>
  <si>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</si>
  <si>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</si>
  <si>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</si>
  <si>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</si>
  <si>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</si>
  <si>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</si>
  <si>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</si>
  <si>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</si>
  <si>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</si>
  <si>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</si>
  <si>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</si>
  <si>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</si>
  <si>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</si>
  <si>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</si>
  <si>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</si>
  <si>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</si>
  <si>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</si>
  <si>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</si>
  <si>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</si>
  <si>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</si>
  <si>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</si>
  <si>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</si>
  <si>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</si>
  <si>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</si>
  <si>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</si>
  <si>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</si>
  <si>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</si>
  <si>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</si>
  <si>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</si>
  <si>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</si>
  <si>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</si>
  <si>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</si>
  <si>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</si>
  <si>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</si>
  <si>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</si>
  <si>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</si>
  <si>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</si>
  <si>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</si>
  <si>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</si>
  <si>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</si>
  <si>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</si>
  <si>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</si>
  <si>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</si>
  <si>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</si>
  <si>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</si>
  <si>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</si>
  <si>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</si>
  <si>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</si>
  <si>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</si>
  <si>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</si>
  <si>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</si>
  <si>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</si>
  <si>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</si>
  <si>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</si>
  <si>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</si>
  <si>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</si>
  <si>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</si>
  <si>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</si>
  <si>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</si>
  <si>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</si>
  <si>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</si>
  <si>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</si>
  <si>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</si>
  <si>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</si>
  <si>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</si>
  <si>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</si>
  <si>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</si>
  <si>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</si>
  <si>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</si>
  <si>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</si>
  <si>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</si>
  <si>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</si>
  <si>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</si>
  <si>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</si>
  <si>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</si>
  <si>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</si>
  <si>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</si>
  <si>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</si>
  <si>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</si>
  <si>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</si>
  <si>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</si>
  <si>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</si>
  <si>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</si>
  <si>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</si>
  <si>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</si>
  <si>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</si>
  <si>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</si>
  <si>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</si>
  <si>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</si>
  <si>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</si>
  <si>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</si>
  <si>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</si>
  <si>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</si>
  <si>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</si>
  <si>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</si>
  <si>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</si>
  <si>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</si>
  <si>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</si>
  <si>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</si>
  <si>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</si>
  <si>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</si>
  <si>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</si>
  <si>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</si>
  <si>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</si>
  <si>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</si>
  <si>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</si>
  <si>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</si>
  <si>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</si>
  <si>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</si>
  <si>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</si>
  <si>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</si>
  <si>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</si>
  <si>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</si>
  <si>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</si>
  <si>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</si>
  <si>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</si>
  <si>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</si>
  <si>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</si>
  <si>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</si>
  <si>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</si>
  <si>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</si>
  <si>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</si>
  <si>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</si>
  <si>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</si>
  <si>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</si>
  <si>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</si>
  <si>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</si>
  <si>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</si>
  <si>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</si>
  <si>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</si>
  <si>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</si>
  <si>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</si>
  <si>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</si>
  <si>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</si>
  <si>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</si>
  <si>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</si>
  <si>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</si>
  <si>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</si>
  <si>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</si>
  <si>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</si>
  <si>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</si>
  <si>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</si>
  <si>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</si>
  <si>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</si>
  <si>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</si>
  <si>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</si>
  <si>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</si>
  <si>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</si>
  <si>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</si>
  <si>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</si>
  <si>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</si>
  <si>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</si>
  <si>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</si>
  <si>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</si>
  <si>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</si>
  <si>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</si>
  <si>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</si>
  <si>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</si>
  <si>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</si>
  <si>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</si>
  <si>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</si>
  <si>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</si>
  <si>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</si>
  <si>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</si>
  <si>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</si>
  <si>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</si>
  <si>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</si>
  <si>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</si>
  <si>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</si>
  <si>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</si>
  <si>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</si>
  <si>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</si>
  <si>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</si>
  <si>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</si>
  <si>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</si>
  <si>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</si>
  <si>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</si>
  <si>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</si>
  <si>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</si>
  <si>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</si>
  <si>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</si>
  <si>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</si>
  <si>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</si>
  <si>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</si>
  <si>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</si>
  <si>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</si>
  <si>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</si>
  <si>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</si>
  <si>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</si>
  <si>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</si>
  <si>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</si>
  <si>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</si>
  <si>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</si>
  <si>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</si>
  <si>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</si>
  <si>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</si>
  <si>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</si>
  <si>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</si>
  <si>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</si>
  <si>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</si>
  <si>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</si>
  <si>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</si>
  <si>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</si>
  <si>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</si>
  <si>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</si>
  <si>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</si>
  <si>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</si>
  <si>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</si>
  <si>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</si>
  <si>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</si>
  <si>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</si>
  <si>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</si>
  <si>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</si>
  <si>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</si>
  <si>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</si>
  <si>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</si>
  <si>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</si>
  <si>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</si>
  <si>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</si>
  <si>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</si>
  <si>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</si>
  <si>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</si>
  <si>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</si>
  <si>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</si>
  <si>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</si>
  <si>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</si>
  <si>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</si>
  <si>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</si>
  <si>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</si>
  <si>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</si>
  <si>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</si>
  <si>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</si>
  <si>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</si>
  <si>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</si>
  <si>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</si>
  <si>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</si>
  <si>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</si>
  <si>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</si>
  <si>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</si>
  <si>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</si>
  <si>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</si>
  <si>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</si>
  <si>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</si>
  <si>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</si>
  <si>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</si>
  <si>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</si>
  <si>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</si>
  <si>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</si>
  <si>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</si>
  <si>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</si>
  <si>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</si>
  <si>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</si>
  <si>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</si>
  <si>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</si>
  <si>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</si>
  <si>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</si>
  <si>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</si>
  <si>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</si>
  <si>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</si>
  <si>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</si>
  <si>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</si>
  <si>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</si>
  <si>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</si>
  <si>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</si>
  <si>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</si>
  <si>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</si>
  <si>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</si>
  <si>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</si>
  <si>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</si>
  <si>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</si>
  <si>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</si>
  <si>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</si>
  <si>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</si>
  <si>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</si>
  <si>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</si>
  <si>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</si>
  <si>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</si>
  <si>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</si>
  <si>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</si>
  <si>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</si>
  <si>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</si>
  <si>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</si>
  <si>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</si>
  <si>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</si>
  <si>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</si>
  <si>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</si>
  <si>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</si>
  <si>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</si>
  <si>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</si>
  <si>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</si>
  <si>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</si>
  <si>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</si>
  <si>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</si>
  <si>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</si>
  <si>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</si>
  <si>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</si>
  <si>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</si>
  <si>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</si>
  <si>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</si>
  <si>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</si>
  <si>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</si>
  <si>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</si>
  <si>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</si>
  <si>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</si>
  <si>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</si>
  <si>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</si>
  <si>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</si>
  <si>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</si>
  <si>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</si>
  <si>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</si>
  <si>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</si>
  <si>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</si>
  <si>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</si>
  <si>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</si>
  <si>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</si>
  <si>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</si>
  <si>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</si>
  <si>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</si>
  <si>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</si>
  <si>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</si>
  <si>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</si>
  <si>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</si>
  <si>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</si>
  <si>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</si>
  <si>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</si>
  <si>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</si>
  <si>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</si>
  <si>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</si>
  <si>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</si>
  <si>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</si>
  <si>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</si>
  <si>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</si>
  <si>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</si>
  <si>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</si>
  <si>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</si>
  <si>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</si>
  <si>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</si>
  <si>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</si>
  <si>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</si>
  <si>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</si>
  <si>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</si>
  <si>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</si>
  <si>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</si>
  <si>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</si>
  <si>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</si>
  <si>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</si>
  <si>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</si>
  <si>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</si>
  <si>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</si>
  <si>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</si>
  <si>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</si>
  <si>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</si>
  <si>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</si>
  <si>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</si>
  <si>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</si>
  <si>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</si>
  <si>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</si>
  <si>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</si>
  <si>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</si>
  <si>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</si>
  <si>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</si>
  <si>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</si>
  <si>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</si>
  <si>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</si>
  <si>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</si>
  <si>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</si>
  <si>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</si>
  <si>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</si>
  <si>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</si>
  <si>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</si>
  <si>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</si>
  <si>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</si>
  <si>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</si>
  <si>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</si>
  <si>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</si>
  <si>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</si>
  <si>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</si>
  <si>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</si>
  <si>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</si>
  <si>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</si>
  <si>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</si>
  <si>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</si>
  <si>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</si>
  <si>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</si>
  <si>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</si>
  <si>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</si>
  <si>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</si>
  <si>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</si>
  <si>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</si>
  <si>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</si>
  <si>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</si>
  <si>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</si>
  <si>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</si>
  <si>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</si>
  <si>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</si>
  <si>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</si>
  <si>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</si>
  <si>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</si>
  <si>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</si>
  <si>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</si>
  <si>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</si>
  <si>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</si>
  <si>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</si>
  <si>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</si>
  <si>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</si>
  <si>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</si>
  <si>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</si>
  <si>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</si>
  <si>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</si>
  <si>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</si>
  <si>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</si>
  <si>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</si>
  <si>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</si>
  <si>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</si>
  <si>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</si>
  <si>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</si>
  <si>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</si>
  <si>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</si>
  <si>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</si>
  <si>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</si>
  <si>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</si>
  <si>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</si>
  <si>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</si>
  <si>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</si>
  <si>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</si>
  <si>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</si>
  <si>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</si>
  <si>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</si>
  <si>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</si>
  <si>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</si>
  <si>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</si>
  <si>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</si>
  <si>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</si>
  <si>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</si>
  <si>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</si>
  <si>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</si>
  <si>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</si>
  <si>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</si>
  <si>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</si>
  <si>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</si>
  <si>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</si>
  <si>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</si>
  <si>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</si>
  <si>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</si>
  <si>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</si>
  <si>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</si>
  <si>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</si>
  <si>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</si>
  <si>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</si>
  <si>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</si>
  <si>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</si>
  <si>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</si>
  <si>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</si>
  <si>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</si>
  <si>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</si>
  <si>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</si>
  <si>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</si>
  <si>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</si>
  <si>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</si>
  <si>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</si>
  <si>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</si>
  <si>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</si>
  <si>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</si>
  <si>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</si>
  <si>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</si>
  <si>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</si>
  <si>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</si>
  <si>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</si>
  <si>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</si>
  <si>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</si>
  <si>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</si>
  <si>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</si>
  <si>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</si>
  <si>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</si>
  <si>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</si>
  <si>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</si>
  <si>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</si>
  <si>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</si>
  <si>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</si>
  <si>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</si>
  <si>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</si>
  <si>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</si>
  <si>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</si>
  <si>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</si>
  <si>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</si>
  <si>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</si>
  <si>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</si>
  <si>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</si>
  <si>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</si>
  <si>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</si>
  <si>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</si>
  <si>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</si>
  <si>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</si>
  <si>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</si>
  <si>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</si>
  <si>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</si>
  <si>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</si>
  <si>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</si>
  <si>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</si>
  <si>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</si>
  <si>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</si>
  <si>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</si>
  <si>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</si>
  <si>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</si>
  <si>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</si>
  <si>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</si>
  <si>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</si>
  <si>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</si>
  <si>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</si>
  <si>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</si>
  <si>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</si>
  <si>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</si>
  <si>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</si>
  <si>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</si>
  <si>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</si>
  <si>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</si>
  <si>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</si>
  <si>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</si>
  <si>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</si>
  <si>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</si>
  <si>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</si>
  <si>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</si>
  <si>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</si>
  <si>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</si>
  <si>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</si>
  <si>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</si>
  <si>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</si>
  <si>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</si>
  <si>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</si>
  <si>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</si>
  <si>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</si>
  <si>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</si>
  <si>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</si>
  <si>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</si>
  <si>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</si>
  <si>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</si>
  <si>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</si>
  <si>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</si>
  <si>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</si>
  <si>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</si>
  <si>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</si>
  <si>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</si>
  <si>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</si>
  <si>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</si>
  <si>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</si>
  <si>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</si>
  <si>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</si>
  <si>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</si>
  <si>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</si>
  <si>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</si>
  <si>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</si>
  <si>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</si>
  <si>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</si>
  <si>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</si>
  <si>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</si>
  <si>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</si>
  <si>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</si>
  <si>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</si>
  <si>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</si>
  <si>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</si>
  <si>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</si>
  <si>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</si>
  <si>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</si>
  <si>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</si>
  <si>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</si>
  <si>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</si>
  <si>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</si>
  <si>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</si>
  <si>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</si>
  <si>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</si>
  <si>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</si>
  <si>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</si>
  <si>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</si>
  <si>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</si>
  <si>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</si>
  <si>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</si>
  <si>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</si>
  <si>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</si>
  <si>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</si>
  <si>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</si>
  <si>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</si>
  <si>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</si>
  <si>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</si>
  <si>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</si>
  <si>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</si>
  <si>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</si>
  <si>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</si>
  <si>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</si>
  <si>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</si>
  <si>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</si>
  <si>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</si>
  <si>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</si>
  <si>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</si>
  <si>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</si>
  <si>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</si>
  <si>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</si>
  <si>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</si>
  <si>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</si>
  <si>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</si>
  <si>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</si>
  <si>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</si>
  <si>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</si>
  <si>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</si>
  <si>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</si>
  <si>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</si>
  <si>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</si>
  <si>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</si>
  <si>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</si>
  <si>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</si>
  <si>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</si>
  <si>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</si>
  <si>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</si>
  <si>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</si>
  <si>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</si>
  <si>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</si>
  <si>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</si>
  <si>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</si>
  <si>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</si>
  <si>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</si>
  <si>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</si>
  <si>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</si>
  <si>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</si>
  <si>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</si>
  <si>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</si>
  <si>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</si>
  <si>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</si>
  <si>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</si>
  <si>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</si>
  <si>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</si>
  <si>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</si>
  <si>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</si>
  <si>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</si>
  <si>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</si>
  <si>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</si>
  <si>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</si>
  <si>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</si>
  <si>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</si>
  <si>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</si>
  <si>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</si>
  <si>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</si>
  <si>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</si>
  <si>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</si>
  <si>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</si>
  <si>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</si>
  <si>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</si>
  <si>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</si>
  <si>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</si>
  <si>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</si>
  <si>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</si>
  <si>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</si>
  <si>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</si>
  <si>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</si>
  <si>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</si>
  <si>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</si>
  <si>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</si>
  <si>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</si>
  <si>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</si>
  <si>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</si>
  <si>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</si>
  <si>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</si>
  <si>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</si>
  <si>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</si>
  <si>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</si>
  <si>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</si>
  <si>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</si>
  <si>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</si>
  <si>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</si>
  <si>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</si>
  <si>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</si>
  <si>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</si>
  <si>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</si>
  <si>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</si>
  <si>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</si>
  <si>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</si>
  <si>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</si>
  <si>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</si>
  <si>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</si>
  <si>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</si>
  <si>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</si>
  <si>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</si>
  <si>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</si>
  <si>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</si>
  <si>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</si>
  <si>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</si>
  <si>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</si>
  <si>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</si>
  <si>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</si>
  <si>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</si>
  <si>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</si>
  <si>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</si>
  <si>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</si>
  <si>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</si>
  <si>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</si>
  <si>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</si>
  <si>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</si>
  <si>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</si>
  <si>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</si>
  <si>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</si>
  <si>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</si>
  <si>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</si>
  <si>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</si>
  <si>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</si>
  <si>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</si>
  <si>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</si>
  <si>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</si>
  <si>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</si>
  <si>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</si>
  <si>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</si>
  <si>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</si>
  <si>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</si>
  <si>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</si>
  <si>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</si>
  <si>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</si>
  <si>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</si>
  <si>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</si>
  <si>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</si>
  <si>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</si>
  <si>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</si>
  <si>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</si>
  <si>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</si>
  <si>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</si>
  <si>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</si>
  <si>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</si>
  <si>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</si>
  <si>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</si>
  <si>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</si>
  <si>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</si>
  <si>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</si>
  <si>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</si>
  <si>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</si>
  <si>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</si>
  <si>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</si>
  <si>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</si>
  <si>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</si>
  <si>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</si>
  <si>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</si>
  <si>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</si>
  <si>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</si>
  <si>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</si>
  <si>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</si>
  <si>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</si>
  <si>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</si>
  <si>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</si>
  <si>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</si>
  <si>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</si>
  <si>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</si>
  <si>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</si>
  <si>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</si>
  <si>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</si>
  <si>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</si>
  <si>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</si>
  <si>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</si>
  <si>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</si>
  <si>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</si>
  <si>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</si>
  <si>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</si>
  <si>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</si>
  <si>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</si>
  <si>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</si>
  <si>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</si>
  <si>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</si>
  <si>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</si>
  <si>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</si>
  <si>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</si>
  <si>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</si>
  <si>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</si>
  <si>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</si>
  <si>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</si>
  <si>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</si>
  <si>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</si>
  <si>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</si>
  <si>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</si>
  <si>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</si>
  <si>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</si>
  <si>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</si>
  <si>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</si>
  <si>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</si>
  <si>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</si>
  <si>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</si>
  <si>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</si>
  <si>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</si>
  <si>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</si>
  <si>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</si>
  <si>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</si>
  <si>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</si>
  <si>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</si>
  <si>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</si>
  <si>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</si>
  <si>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</si>
  <si>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</si>
  <si>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</si>
  <si>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</si>
  <si>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</si>
  <si>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</si>
  <si>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</si>
  <si>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</si>
  <si>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</si>
  <si>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</si>
  <si>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</si>
  <si>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</si>
  <si>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</si>
  <si>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</si>
  <si>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</si>
  <si>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</si>
  <si>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</si>
  <si>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</si>
  <si>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</si>
  <si>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</si>
  <si>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</si>
  <si>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</si>
  <si>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</si>
  <si>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</si>
  <si>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</si>
  <si>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</si>
  <si>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</si>
  <si>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</si>
  <si>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</si>
  <si>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</si>
  <si>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</si>
  <si>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</si>
  <si>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</si>
  <si>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</si>
  <si>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</si>
  <si>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</si>
  <si>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</si>
  <si>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</si>
  <si>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</si>
  <si>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</si>
  <si>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</si>
  <si>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</si>
  <si>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</si>
  <si>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</si>
  <si>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</si>
  <si>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</si>
  <si>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</si>
  <si>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</si>
  <si>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</si>
  <si>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</si>
  <si>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</si>
  <si>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</si>
  <si>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</si>
  <si>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</si>
  <si>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</si>
  <si>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</si>
  <si>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</si>
  <si>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</si>
  <si>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</si>
  <si>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</si>
  <si>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</si>
  <si>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</si>
  <si>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</si>
  <si>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</si>
  <si>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</si>
  <si>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</si>
  <si>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</si>
  <si>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</si>
  <si>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</si>
  <si>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</si>
  <si>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</si>
  <si>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</si>
  <si>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</si>
  <si>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</si>
  <si>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</si>
  <si>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</si>
  <si>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</si>
  <si>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</si>
  <si>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</si>
  <si>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</si>
  <si>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</si>
  <si>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</si>
  <si>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</si>
  <si>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</si>
  <si>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</si>
  <si>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</si>
  <si>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</si>
  <si>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</si>
  <si>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</si>
  <si>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</si>
  <si>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</si>
  <si>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</si>
  <si>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</si>
  <si>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</si>
  <si>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</si>
  <si>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</si>
  <si>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</si>
  <si>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</si>
  <si>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</si>
  <si>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</si>
  <si>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</si>
  <si>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</si>
  <si>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</si>
  <si>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</si>
  <si>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</si>
  <si>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</si>
  <si>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</si>
  <si>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</si>
  <si>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</si>
  <si>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</si>
  <si>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</si>
  <si>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</si>
  <si>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</si>
  <si>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</si>
  <si>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</si>
  <si>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</si>
  <si>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</si>
  <si>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</si>
  <si>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</si>
  <si>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</si>
  <si>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</si>
  <si>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</si>
  <si>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</si>
  <si>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</si>
  <si>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</si>
  <si>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</si>
  <si>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</si>
  <si>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</si>
  <si>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</si>
  <si>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</si>
  <si>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</si>
  <si>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</si>
  <si>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</si>
  <si>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</si>
  <si>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</si>
  <si>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</si>
  <si>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</si>
  <si>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</si>
  <si>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</si>
  <si>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</si>
  <si>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</si>
  <si>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</si>
  <si>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</si>
  <si>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</si>
  <si>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</si>
  <si>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</si>
  <si>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</si>
  <si>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</si>
  <si>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</si>
  <si>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</si>
  <si>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</si>
  <si>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</si>
  <si>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</si>
  <si>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</si>
  <si>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</si>
  <si>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</si>
  <si>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</si>
  <si>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</si>
  <si>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</si>
  <si>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</si>
  <si>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</si>
  <si>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</si>
  <si>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</si>
  <si>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</si>
  <si>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</si>
  <si>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</si>
  <si>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</si>
  <si>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</si>
  <si>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</si>
  <si>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</si>
  <si>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</si>
  <si>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</si>
  <si>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</si>
  <si>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</si>
  <si>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</si>
  <si>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</si>
  <si>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</si>
  <si>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</si>
  <si>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</si>
  <si>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</si>
  <si>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</si>
  <si>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</si>
  <si>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</si>
  <si>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</si>
  <si>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</si>
  <si>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</si>
  <si>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</si>
  <si>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</si>
  <si>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</si>
  <si>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</si>
  <si>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</si>
  <si>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</si>
  <si>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</si>
  <si>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</si>
  <si>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</si>
  <si>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</si>
  <si>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</si>
  <si>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</si>
  <si>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</si>
  <si>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</si>
  <si>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</si>
  <si>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</si>
  <si>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</si>
  <si>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</si>
  <si>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</si>
  <si>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</si>
  <si>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</si>
  <si>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</si>
  <si>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</si>
  <si>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</si>
  <si>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</si>
  <si>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</si>
  <si>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</si>
  <si>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</si>
  <si>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</si>
  <si>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</si>
  <si>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</si>
  <si>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</si>
  <si>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</si>
  <si>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</si>
  <si>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</si>
  <si>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</si>
  <si>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</si>
  <si>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</si>
  <si>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</si>
  <si>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</si>
  <si>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</si>
  <si>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</si>
  <si>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</si>
  <si>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</si>
  <si>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</si>
  <si>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</si>
  <si>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</si>
  <si>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</si>
  <si>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</si>
  <si>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</si>
  <si>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</si>
  <si>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</si>
  <si>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</si>
  <si>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</si>
  <si>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</si>
  <si>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</si>
  <si>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</si>
  <si>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</si>
  <si>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</si>
  <si>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</si>
  <si>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</si>
  <si>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</si>
  <si>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</si>
  <si>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</si>
  <si>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</si>
  <si>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</si>
  <si>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</si>
  <si>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</si>
  <si>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</si>
  <si>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</si>
  <si>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</si>
  <si>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</si>
  <si>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</si>
  <si>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</si>
  <si>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</si>
  <si>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</si>
  <si>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</si>
  <si>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</si>
  <si>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</si>
  <si>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</si>
  <si>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</si>
  <si>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</si>
  <si>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</si>
  <si>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</si>
  <si>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</si>
  <si>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</si>
  <si>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</si>
  <si>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</si>
  <si>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</si>
  <si>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</si>
  <si>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</si>
  <si>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</si>
  <si>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</si>
  <si>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</si>
  <si>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</si>
  <si>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</si>
  <si>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</si>
  <si>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</si>
  <si>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</si>
  <si>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</si>
  <si>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</si>
  <si>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</si>
  <si>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</si>
  <si>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</si>
  <si>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</si>
  <si>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</si>
  <si>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</si>
  <si>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</si>
  <si>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</si>
  <si>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</si>
  <si>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</si>
  <si>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</si>
  <si>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</si>
  <si>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</si>
  <si>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</si>
  <si>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</si>
  <si>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</si>
  <si>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</si>
  <si>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</si>
  <si>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</si>
  <si>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</si>
  <si>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</si>
  <si>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</si>
  <si>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</si>
  <si>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</si>
  <si>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</si>
  <si>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</si>
  <si>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</si>
  <si>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</si>
  <si>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</si>
  <si>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</si>
  <si>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</si>
  <si>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</si>
  <si>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</si>
  <si>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</si>
  <si>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</si>
  <si>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</si>
  <si>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</si>
  <si>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</si>
  <si>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</si>
  <si>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</si>
  <si>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</si>
  <si>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</si>
  <si>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</si>
  <si>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</si>
  <si>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</si>
  <si>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</si>
  <si>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</si>
  <si>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</si>
  <si>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</si>
  <si>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</si>
  <si>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</si>
  <si>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</si>
  <si>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</si>
  <si>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</si>
  <si>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</si>
  <si>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</si>
  <si>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</si>
  <si>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</si>
  <si>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</si>
  <si>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</si>
  <si>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</si>
  <si>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</si>
  <si>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</si>
  <si>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</si>
  <si>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</si>
  <si>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</si>
  <si>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</si>
  <si>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</si>
  <si>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</si>
  <si>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</si>
  <si>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</si>
  <si>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</si>
  <si>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</si>
  <si>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</si>
  <si>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</si>
  <si>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</si>
  <si>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</si>
  <si>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</si>
  <si>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</si>
  <si>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</si>
  <si>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</si>
  <si>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</si>
  <si>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</si>
  <si>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</si>
  <si>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</si>
  <si>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</si>
  <si>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</si>
  <si>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</si>
  <si>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</si>
  <si>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</si>
  <si>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</si>
  <si>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</si>
  <si>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</si>
  <si>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</si>
  <si>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</si>
  <si>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</si>
  <si>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</si>
  <si>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</si>
  <si>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</si>
  <si>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</si>
  <si>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</si>
  <si>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</si>
  <si>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</si>
  <si>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</si>
  <si>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</si>
  <si>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</si>
  <si>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</si>
  <si>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</si>
  <si>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</si>
  <si>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</si>
  <si>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</si>
  <si>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</si>
  <si>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</si>
  <si>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</si>
  <si>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</si>
  <si>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</si>
  <si>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</si>
  <si>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</si>
  <si>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</si>
  <si>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</si>
  <si>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</si>
  <si>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</si>
  <si>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</si>
  <si>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</si>
  <si>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</si>
  <si>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</si>
  <si>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</si>
  <si>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</si>
  <si>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</si>
  <si>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</si>
  <si>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</si>
  <si>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</si>
  <si>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</si>
  <si>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</si>
  <si>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</si>
  <si>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</si>
  <si>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</si>
  <si>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</si>
  <si>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</si>
  <si>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</si>
  <si>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</si>
  <si>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</si>
  <si>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</si>
  <si>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</si>
  <si>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</si>
  <si>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</si>
  <si>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</si>
  <si>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</si>
  <si>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</si>
  <si>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</si>
  <si>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</si>
  <si>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</si>
  <si>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</si>
  <si>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</si>
  <si>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</si>
  <si>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</si>
  <si>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</si>
  <si>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</si>
  <si>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</si>
  <si>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</si>
  <si>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</si>
  <si>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</si>
  <si>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</si>
  <si>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</si>
  <si>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</si>
  <si>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</si>
  <si>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</si>
  <si>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</si>
  <si>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</si>
  <si>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</si>
  <si>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</si>
  <si>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</si>
  <si>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</si>
  <si>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</si>
  <si>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</si>
  <si>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</si>
  <si>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</si>
  <si>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</si>
  <si>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</si>
  <si>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</si>
  <si>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</si>
  <si>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</si>
  <si>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</si>
  <si>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</si>
  <si>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</si>
  <si>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</si>
  <si>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</si>
  <si>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</si>
  <si>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</si>
  <si>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</si>
  <si>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</si>
  <si>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</si>
  <si>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</si>
  <si>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</si>
  <si>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</si>
  <si>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</si>
  <si>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</si>
  <si>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</si>
  <si>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</si>
  <si>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</si>
  <si>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</si>
  <si>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</si>
  <si>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</si>
  <si>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</si>
  <si>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</si>
  <si>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</si>
  <si>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</si>
  <si>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</si>
  <si>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</si>
  <si>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</si>
  <si>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</si>
  <si>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</si>
  <si>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</si>
  <si>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</si>
  <si>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</si>
  <si>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</si>
  <si>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</si>
  <si>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</si>
  <si>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</si>
  <si>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</si>
  <si>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</si>
  <si>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</si>
  <si>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</si>
  <si>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</si>
  <si>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</si>
  <si>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</si>
  <si>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</si>
  <si>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</si>
  <si>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</si>
  <si>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</si>
  <si>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</si>
  <si>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</si>
  <si>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</si>
  <si>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</si>
  <si>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</si>
  <si>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</si>
  <si>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</si>
  <si>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</si>
  <si>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</si>
  <si>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</si>
  <si>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</si>
  <si>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</si>
  <si>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</si>
  <si>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</si>
  <si>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</si>
  <si>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</si>
  <si>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</si>
  <si>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</si>
  <si>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</si>
  <si>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</si>
  <si>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</si>
  <si>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</si>
  <si>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</si>
  <si>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</si>
  <si>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</si>
  <si>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</si>
  <si>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</si>
  <si>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</si>
  <si>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</si>
  <si>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</si>
  <si>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</si>
  <si>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</si>
  <si>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</si>
  <si>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</si>
  <si>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</si>
  <si>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</si>
  <si>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</si>
  <si>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</si>
  <si>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</si>
  <si>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</si>
  <si>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</si>
  <si>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</si>
  <si>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</si>
  <si>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</si>
  <si>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</si>
  <si>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</si>
  <si>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</si>
  <si>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</si>
  <si>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</si>
  <si>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</si>
  <si>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</si>
  <si>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</si>
  <si>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</si>
  <si>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</si>
  <si>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</si>
  <si>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</si>
  <si>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</si>
  <si>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</si>
  <si>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</si>
  <si>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</si>
  <si>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</si>
  <si>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</si>
  <si>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</si>
  <si>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</si>
  <si>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</si>
  <si>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</si>
  <si>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</si>
  <si>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</si>
  <si>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</si>
  <si>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</si>
  <si>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</si>
  <si>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</si>
  <si>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</si>
  <si>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</si>
  <si>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</si>
  <si>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</si>
  <si>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</si>
  <si>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</si>
  <si>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</si>
  <si>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</si>
  <si>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</si>
  <si>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</si>
  <si>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</si>
  <si>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</si>
  <si>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</si>
  <si>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</si>
  <si>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</si>
  <si>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</si>
  <si>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</si>
  <si>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</si>
  <si>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</si>
  <si>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</si>
  <si>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</si>
  <si>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</si>
  <si>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</si>
  <si>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</si>
  <si>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</si>
  <si>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</si>
  <si>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</si>
  <si>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</si>
  <si>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</si>
  <si>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</si>
  <si>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</si>
  <si>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</si>
  <si>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</si>
  <si>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</si>
  <si>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</si>
  <si>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</si>
  <si>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</si>
  <si>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</si>
  <si>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</si>
  <si>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</si>
  <si>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</si>
  <si>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</si>
  <si>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</si>
  <si>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</si>
  <si>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</si>
  <si>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</si>
  <si>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</si>
  <si>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</si>
  <si>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</si>
  <si>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</si>
  <si>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</si>
  <si>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</si>
  <si>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</si>
  <si>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</si>
  <si>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</si>
  <si>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</si>
  <si>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</si>
  <si>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</si>
  <si>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</si>
  <si>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</si>
  <si>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</si>
  <si>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</si>
  <si>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</si>
  <si>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</si>
  <si>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</si>
  <si>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</si>
  <si>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</si>
  <si>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</si>
  <si>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</si>
  <si>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</si>
  <si>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</si>
  <si>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</si>
  <si>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</si>
  <si>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</si>
  <si>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</si>
  <si>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</si>
  <si>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</si>
  <si>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</si>
  <si>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</si>
  <si>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</si>
  <si>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</si>
  <si>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</si>
  <si>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</si>
  <si>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</si>
  <si>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</si>
  <si>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</si>
  <si>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</si>
  <si>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</si>
  <si>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</si>
  <si>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</si>
  <si>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</si>
  <si>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</si>
  <si>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</si>
  <si>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</si>
  <si>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</si>
  <si>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</si>
  <si>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</si>
  <si>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</si>
  <si>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</si>
  <si>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</si>
  <si>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</si>
  <si>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</si>
  <si>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</si>
  <si>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</si>
  <si>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</si>
  <si>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</si>
  <si>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</si>
  <si>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</si>
  <si>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</si>
  <si>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</si>
  <si>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</si>
  <si>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</si>
  <si>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</si>
  <si>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</si>
  <si>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</si>
  <si>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</si>
  <si>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</si>
  <si>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</si>
  <si>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</si>
  <si>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</si>
  <si>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</si>
  <si>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</si>
  <si>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</si>
  <si>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</si>
  <si>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</si>
  <si>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</si>
  <si>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</si>
  <si>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</si>
  <si>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</si>
  <si>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</si>
  <si>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</si>
  <si>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</si>
  <si>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</si>
  <si>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</si>
  <si>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</si>
  <si>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</si>
  <si>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</si>
  <si>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</si>
  <si>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</si>
  <si>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</si>
  <si>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</si>
  <si>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</si>
  <si>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</si>
  <si>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</si>
  <si>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</si>
  <si>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</si>
  <si>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</si>
  <si>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</si>
  <si>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</si>
  <si>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</si>
  <si>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</si>
  <si>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</si>
  <si>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</si>
  <si>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</si>
  <si>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</si>
  <si>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</si>
  <si>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</si>
  <si>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</si>
  <si>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</si>
  <si>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</si>
  <si>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</si>
  <si>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</si>
  <si>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</si>
  <si>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</si>
  <si>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</si>
  <si>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</si>
  <si>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</si>
  <si>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</si>
  <si>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</si>
  <si>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</si>
  <si>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</si>
  <si>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</si>
  <si>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</si>
  <si>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</si>
  <si>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</si>
  <si>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</si>
  <si>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</si>
  <si>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</si>
  <si>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</si>
  <si>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</si>
  <si>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</si>
  <si>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</si>
  <si>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</si>
  <si>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</si>
  <si>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</si>
  <si>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</si>
  <si>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</si>
  <si>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</si>
  <si>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</si>
  <si>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</si>
  <si>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</si>
  <si>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</si>
  <si>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</si>
  <si>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</si>
  <si>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</si>
  <si>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</si>
  <si>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</si>
  <si>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</si>
  <si>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</si>
  <si>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</si>
  <si>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</si>
  <si>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</si>
  <si>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</si>
  <si>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</si>
  <si>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</si>
  <si>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</si>
  <si>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</si>
  <si>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</si>
  <si>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</si>
  <si>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</si>
  <si>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</si>
  <si>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</si>
  <si>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</si>
  <si>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</si>
  <si>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</si>
  <si>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</si>
  <si>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</si>
  <si>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</si>
  <si>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</si>
  <si>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</si>
  <si>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</si>
  <si>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</si>
  <si>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</si>
  <si>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</si>
  <si>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</si>
  <si>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</si>
  <si>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</si>
  <si>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</si>
  <si>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</si>
  <si>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</si>
  <si>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</si>
  <si>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</si>
  <si>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</si>
  <si>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</si>
  <si>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</si>
  <si>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</si>
  <si>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</si>
  <si>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</si>
  <si>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</si>
  <si>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</si>
  <si>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</si>
  <si>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</si>
  <si>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</si>
  <si>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</si>
  <si>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</si>
  <si>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</si>
  <si>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</si>
  <si>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</si>
  <si>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</si>
  <si>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</si>
  <si>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</si>
  <si>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</si>
  <si>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</si>
  <si>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</si>
  <si>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</si>
  <si>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</si>
  <si>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</si>
  <si>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</si>
  <si>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</si>
  <si>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</si>
  <si>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</si>
  <si>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</si>
  <si>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</si>
  <si>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</si>
  <si>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</si>
  <si>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</si>
  <si>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</si>
  <si>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</si>
  <si>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</si>
  <si>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</si>
  <si>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</si>
  <si>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</si>
  <si>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</si>
  <si>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</si>
  <si>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</si>
  <si>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</si>
  <si>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</si>
  <si>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</si>
  <si>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</si>
  <si>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</si>
  <si>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</si>
  <si>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</si>
  <si>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</si>
  <si>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</si>
  <si>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</si>
  <si>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</si>
  <si>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</si>
  <si>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</si>
  <si>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</si>
  <si>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</si>
  <si>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</si>
  <si>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</si>
  <si>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</si>
  <si>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</si>
  <si>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</si>
  <si>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</si>
  <si>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</si>
  <si>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</si>
  <si>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</si>
  <si>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</si>
  <si>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</si>
  <si>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</si>
  <si>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</si>
  <si>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</si>
  <si>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</si>
  <si>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</si>
  <si>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</si>
  <si>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</si>
  <si>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</si>
  <si>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</si>
  <si>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</si>
  <si>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</si>
  <si>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</si>
  <si>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</si>
  <si>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</si>
  <si>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</si>
  <si>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</si>
  <si>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</si>
  <si>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</si>
  <si>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</si>
  <si>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</si>
  <si>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</si>
  <si>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</si>
  <si>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</si>
  <si>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</si>
  <si>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</si>
  <si>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</si>
  <si>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</si>
  <si>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</si>
  <si>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</si>
  <si>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</si>
  <si>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</si>
  <si>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</si>
  <si>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</si>
  <si>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</si>
  <si>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</si>
  <si>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</si>
  <si>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</si>
  <si>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</si>
  <si>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</si>
  <si>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</si>
  <si>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</si>
  <si>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</si>
  <si>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</si>
  <si>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</si>
  <si>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</si>
  <si>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</si>
  <si>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</si>
  <si>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</si>
  <si>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</si>
  <si>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</si>
  <si>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</si>
  <si>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</si>
  <si>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</si>
  <si>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</si>
  <si>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</si>
  <si>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</si>
  <si>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</si>
  <si>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</si>
  <si>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</si>
  <si>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</si>
  <si>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</si>
  <si>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</si>
  <si>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</si>
  <si>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</si>
  <si>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</si>
  <si>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</si>
  <si>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</si>
  <si>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</si>
  <si>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</si>
  <si>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</si>
  <si>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</si>
  <si>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</si>
  <si>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</si>
  <si>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</si>
  <si>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</si>
  <si>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</si>
  <si>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</si>
  <si>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</si>
  <si>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</si>
  <si>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</si>
  <si>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</si>
  <si>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</si>
  <si>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</si>
  <si>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</si>
  <si>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</si>
  <si>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</si>
  <si>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</si>
  <si>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</si>
  <si>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</si>
  <si>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</si>
  <si>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</si>
  <si>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</si>
  <si>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</si>
  <si>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</si>
  <si>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</si>
  <si>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</si>
  <si>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</si>
  <si>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</si>
  <si>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</si>
  <si>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</si>
  <si>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</si>
  <si>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</si>
  <si>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</si>
  <si>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</si>
  <si>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</si>
  <si>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</si>
  <si>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</si>
  <si>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</si>
  <si>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</si>
  <si>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</si>
  <si>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</si>
  <si>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</si>
  <si>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</si>
  <si>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</si>
  <si>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</si>
  <si>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</si>
  <si>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</si>
  <si>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</si>
  <si>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</si>
  <si>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</si>
  <si>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</si>
  <si>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</si>
  <si>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</si>
  <si>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</si>
  <si>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</si>
  <si>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</si>
  <si>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</si>
  <si>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</si>
  <si>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</si>
  <si>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</si>
  <si>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</si>
  <si>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</si>
  <si>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</si>
  <si>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</si>
  <si>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</si>
  <si>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</si>
  <si>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</si>
  <si>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</si>
  <si>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</si>
  <si>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</si>
  <si>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</si>
  <si>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</si>
  <si>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</si>
  <si>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</si>
  <si>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</si>
  <si>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</si>
  <si>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</si>
  <si>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</si>
  <si>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</si>
  <si>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</si>
  <si>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</si>
  <si>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</si>
  <si>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</si>
  <si>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</si>
  <si>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</si>
  <si>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</si>
  <si>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</si>
  <si>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</si>
  <si>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</si>
  <si>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</si>
  <si>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</si>
  <si>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</si>
  <si>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</si>
  <si>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</si>
  <si>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</si>
  <si>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</si>
  <si>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</si>
  <si>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</si>
  <si>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</si>
  <si>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</si>
  <si>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</si>
  <si>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</si>
  <si>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</si>
  <si>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</si>
  <si>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</si>
  <si>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</si>
  <si>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</si>
  <si>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</si>
  <si>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</si>
  <si>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</si>
  <si>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</si>
  <si>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</si>
  <si>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</si>
  <si>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</si>
  <si>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</si>
  <si>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</si>
  <si>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</si>
  <si>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</si>
  <si>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</si>
  <si>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</si>
  <si>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</si>
  <si>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</si>
  <si>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</si>
  <si>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</si>
  <si>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</si>
  <si>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</si>
  <si>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</si>
  <si>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</si>
  <si>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</si>
  <si>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</si>
  <si>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</si>
  <si>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</si>
  <si>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</si>
  <si>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</si>
  <si>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</si>
  <si>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</si>
  <si>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</si>
  <si>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</si>
  <si>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</si>
  <si>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</si>
  <si>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</si>
  <si>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</si>
  <si>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</si>
  <si>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</si>
  <si>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</si>
  <si>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</si>
  <si>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</si>
  <si>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</si>
  <si>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</si>
  <si>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</si>
  <si>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</si>
  <si>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</si>
  <si>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</si>
  <si>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</si>
  <si>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</si>
  <si>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</si>
  <si>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</si>
  <si>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</si>
  <si>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</si>
  <si>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</si>
  <si>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</si>
  <si>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</si>
  <si>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</si>
  <si>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</si>
  <si>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</si>
  <si>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</si>
  <si>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</si>
  <si>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</si>
  <si>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</si>
  <si>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</si>
  <si>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</si>
  <si>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</si>
  <si>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</si>
  <si>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</si>
  <si>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</si>
  <si>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</si>
  <si>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</si>
  <si>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</si>
  <si>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</si>
  <si>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</si>
  <si>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</si>
  <si>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</si>
  <si>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</si>
  <si>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</si>
  <si>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</si>
  <si>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</si>
  <si>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</si>
  <si>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</si>
  <si>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</si>
  <si>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</si>
  <si>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</si>
  <si>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</si>
  <si>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</si>
  <si>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</si>
  <si>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</si>
  <si>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</si>
  <si>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</si>
  <si>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</si>
  <si>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</si>
  <si>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</si>
  <si>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</si>
  <si>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</si>
  <si>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</si>
  <si>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</si>
  <si>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</si>
  <si>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</si>
  <si>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</si>
  <si>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</si>
  <si>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</si>
  <si>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</si>
  <si>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</si>
  <si>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</si>
  <si>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</si>
  <si>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</si>
  <si>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</si>
  <si>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</si>
  <si>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</si>
  <si>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</si>
  <si>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</si>
  <si>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</si>
  <si>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</si>
  <si>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</si>
  <si>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</si>
  <si>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</si>
  <si>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</si>
  <si>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</si>
  <si>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</si>
  <si>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</si>
  <si>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</si>
  <si>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</si>
  <si>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</si>
  <si>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</si>
  <si>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</si>
  <si>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</si>
  <si>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</si>
  <si>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</si>
  <si>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</si>
  <si>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</si>
  <si>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</si>
  <si>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</si>
  <si>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</si>
  <si>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</si>
  <si>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</si>
  <si>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</si>
  <si>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</si>
  <si>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</si>
  <si>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</si>
  <si>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</si>
  <si>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</si>
  <si>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</si>
  <si>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</si>
  <si>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</si>
  <si>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</si>
  <si>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</si>
  <si>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</si>
  <si>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</si>
  <si>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</si>
  <si>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</si>
  <si>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</si>
  <si>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</si>
  <si>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</si>
  <si>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</si>
  <si>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</si>
  <si>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</si>
  <si>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</si>
  <si>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</si>
  <si>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</si>
  <si>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</si>
  <si>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</si>
  <si>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</si>
  <si>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</si>
  <si>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</si>
  <si>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</si>
  <si>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</si>
  <si>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</si>
  <si>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</si>
  <si>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</si>
  <si>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</si>
  <si>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</si>
  <si>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</si>
  <si>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</si>
  <si>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</si>
  <si>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</si>
  <si>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</si>
  <si>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</si>
  <si>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</si>
  <si>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</si>
  <si>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</si>
  <si>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</si>
  <si>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</si>
  <si>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</si>
  <si>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</si>
  <si>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</si>
  <si>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</si>
  <si>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</si>
  <si>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</si>
  <si>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</si>
  <si>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</si>
  <si>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</si>
  <si>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</si>
  <si>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</si>
  <si>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</si>
  <si>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</si>
  <si>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</si>
  <si>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</si>
  <si>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</si>
  <si>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</si>
  <si>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</si>
  <si>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</si>
  <si>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</si>
  <si>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</si>
  <si>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</si>
  <si>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</si>
  <si>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</si>
  <si>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</si>
  <si>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</si>
  <si>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</si>
  <si>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</si>
  <si>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</si>
  <si>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</si>
  <si>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</si>
  <si>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</si>
  <si>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</si>
  <si>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</si>
  <si>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</si>
  <si>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</si>
  <si>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</si>
  <si>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</si>
  <si>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</si>
  <si>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</si>
  <si>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</si>
  <si>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</si>
  <si>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</si>
  <si>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</si>
  <si>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</si>
  <si>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</si>
  <si>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</si>
  <si>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</si>
  <si>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</si>
  <si>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</si>
  <si>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</si>
  <si>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</si>
  <si>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</si>
  <si>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</si>
  <si>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</si>
  <si>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</si>
  <si>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</si>
  <si>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</si>
  <si>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</si>
  <si>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</si>
  <si>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</si>
  <si>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</si>
  <si>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</si>
  <si>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</si>
  <si>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</si>
  <si>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</si>
  <si>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</si>
  <si>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</si>
  <si>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</si>
  <si>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</si>
  <si>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</si>
  <si>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</si>
  <si>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</si>
  <si>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</si>
  <si>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</si>
  <si>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</si>
  <si>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</si>
  <si>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</si>
  <si>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</si>
  <si>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</si>
  <si>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</si>
  <si>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</si>
  <si>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</si>
  <si>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</si>
  <si>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</si>
  <si>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</si>
  <si>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</si>
  <si>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</si>
  <si>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</si>
  <si>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</si>
  <si>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</si>
  <si>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</si>
  <si>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</si>
  <si>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</si>
  <si>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</si>
  <si>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</si>
  <si>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</si>
  <si>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</si>
  <si>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</si>
  <si>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</si>
  <si>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</si>
  <si>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</si>
  <si>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</si>
  <si>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</si>
  <si>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</si>
  <si>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</si>
  <si>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</si>
  <si>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</si>
  <si>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</si>
  <si>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</si>
  <si>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</si>
  <si>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</si>
  <si>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</si>
  <si>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</si>
  <si>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</si>
  <si>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</si>
  <si>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</si>
  <si>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</si>
  <si>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</si>
  <si>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</si>
  <si>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</si>
  <si>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</si>
  <si>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</si>
  <si>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</si>
  <si>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</si>
  <si>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</si>
  <si>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</si>
  <si>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</si>
  <si>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</si>
  <si>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</si>
  <si>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</si>
  <si>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</si>
  <si>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</si>
  <si>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</si>
  <si>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</si>
  <si>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</si>
  <si>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</si>
  <si>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</si>
  <si>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</si>
  <si>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</si>
  <si>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</si>
  <si>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</si>
  <si>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</si>
  <si>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</si>
  <si>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</si>
  <si>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</si>
  <si>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</si>
  <si>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</si>
  <si>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</si>
  <si>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</si>
  <si>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</si>
  <si>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</si>
  <si>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</si>
  <si>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</si>
  <si>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</si>
  <si>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</si>
  <si>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</si>
  <si>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</si>
  <si>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</si>
  <si>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</si>
  <si>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</si>
  <si>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</si>
  <si>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</si>
  <si>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</si>
  <si>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</si>
  <si>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</si>
  <si>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</si>
  <si>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</si>
  <si>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</si>
  <si>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</si>
  <si>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</si>
  <si>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</si>
  <si>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</si>
  <si>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</si>
  <si>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</si>
  <si>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</si>
  <si>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</si>
  <si>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</si>
  <si>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</si>
  <si>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</si>
  <si>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</si>
  <si>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</si>
  <si>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</si>
  <si>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</si>
  <si>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</si>
  <si>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</si>
  <si>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</si>
  <si>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</si>
  <si>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</si>
  <si>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</si>
  <si>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</si>
  <si>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</si>
  <si>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</si>
  <si>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</si>
  <si>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</si>
  <si>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</si>
  <si>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</si>
  <si>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</si>
  <si>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</si>
  <si>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</si>
  <si>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</si>
  <si>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</si>
  <si>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</si>
  <si>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</si>
  <si>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</si>
  <si>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</si>
  <si>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</si>
  <si>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</si>
  <si>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</si>
  <si>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</si>
  <si>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</si>
  <si>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</si>
  <si>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</si>
  <si>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</si>
  <si>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</si>
  <si>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</si>
  <si>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</si>
  <si>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</si>
  <si>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</si>
  <si>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</si>
  <si>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</si>
  <si>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</si>
  <si>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</si>
  <si>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</si>
  <si>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</si>
  <si>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</si>
  <si>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</si>
  <si>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</si>
  <si>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</si>
  <si>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</si>
  <si>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</si>
  <si>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</si>
  <si>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</si>
  <si>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</si>
  <si>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</si>
  <si>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</si>
  <si>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</si>
  <si>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</si>
  <si>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</si>
  <si>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</si>
  <si>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</si>
  <si>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</si>
  <si>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</si>
  <si>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</si>
  <si>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</si>
  <si>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</si>
  <si>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</si>
  <si>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</si>
  <si>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</si>
  <si>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</si>
  <si>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</si>
  <si>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</si>
  <si>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</si>
  <si>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</si>
  <si>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</si>
  <si>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</si>
  <si>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</si>
  <si>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</si>
  <si>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</si>
  <si>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</si>
  <si>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</si>
  <si>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</si>
  <si>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</si>
  <si>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</si>
  <si>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</si>
  <si>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</si>
  <si>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</si>
  <si>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</si>
  <si>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</si>
  <si>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</si>
  <si>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</si>
  <si>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</si>
  <si>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</si>
  <si>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</si>
  <si>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</si>
  <si>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</si>
  <si>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</si>
  <si>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</si>
  <si>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</si>
  <si>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</si>
  <si>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</si>
  <si>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</si>
  <si>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</si>
  <si>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</si>
  <si>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</si>
  <si>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</si>
  <si>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</si>
  <si>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</si>
  <si>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</si>
  <si>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</si>
  <si>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</si>
  <si>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</si>
  <si>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</si>
  <si>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</si>
  <si>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</si>
  <si>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</si>
  <si>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</si>
  <si>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</si>
  <si>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</si>
  <si>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</si>
  <si>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</si>
  <si>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</si>
  <si>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</si>
  <si>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</si>
  <si>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</si>
  <si>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</si>
  <si>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</si>
  <si>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</si>
  <si>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</si>
  <si>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</si>
  <si>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</si>
  <si>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</si>
  <si>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</si>
  <si>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</si>
  <si>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</si>
  <si>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</si>
  <si>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</si>
  <si>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</si>
  <si>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</si>
  <si>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</si>
  <si>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</si>
  <si>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</si>
  <si>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</si>
  <si>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</si>
  <si>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</si>
  <si>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</si>
  <si>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</si>
  <si>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</si>
  <si>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</si>
  <si>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</si>
  <si>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</si>
  <si>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</si>
  <si>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</si>
  <si>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</si>
  <si>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</si>
  <si>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</si>
  <si>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</si>
  <si>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</si>
  <si>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</si>
  <si>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</si>
  <si>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</si>
  <si>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</si>
  <si>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</si>
  <si>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</si>
  <si>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</si>
  <si>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</si>
  <si>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</si>
  <si>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</si>
  <si>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</si>
  <si>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</si>
  <si>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</si>
  <si>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</si>
  <si>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</si>
  <si>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</si>
  <si>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</si>
  <si>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</si>
  <si>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</si>
  <si>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</si>
  <si>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</si>
  <si>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</si>
  <si>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</si>
  <si>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</si>
  <si>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</si>
  <si>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</si>
  <si>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</si>
  <si>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</si>
  <si>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</si>
  <si>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</si>
  <si>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</si>
  <si>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</si>
  <si>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</si>
  <si>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</si>
  <si>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</si>
  <si>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</si>
  <si>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</si>
  <si>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</si>
  <si>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</si>
  <si>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</si>
  <si>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</si>
  <si>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</si>
  <si>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</si>
  <si>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</si>
  <si>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</si>
  <si>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</si>
  <si>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</si>
  <si>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</si>
  <si>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</si>
  <si>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</si>
  <si>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</si>
  <si>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</si>
  <si>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</si>
  <si>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</si>
  <si>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</si>
  <si>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</si>
  <si>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</si>
  <si>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</si>
  <si>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</si>
  <si>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</si>
  <si>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</si>
  <si>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</si>
  <si>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</si>
  <si>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</si>
  <si>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</si>
  <si>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</si>
  <si>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</si>
  <si>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</si>
  <si>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</si>
  <si>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</si>
  <si>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</si>
  <si>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</si>
  <si>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</si>
  <si>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</si>
  <si>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</si>
  <si>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</si>
  <si>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</si>
  <si>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</si>
  <si>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</si>
  <si>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</si>
  <si>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</si>
  <si>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</si>
  <si>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</si>
  <si>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</si>
  <si>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</si>
  <si>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</si>
  <si>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</si>
  <si>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</si>
  <si>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</si>
  <si>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</si>
  <si>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</si>
  <si>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</si>
  <si>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</si>
  <si>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</si>
  <si>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</si>
  <si>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</si>
  <si>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</si>
  <si>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</si>
  <si>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</si>
  <si>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</si>
  <si>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</si>
  <si>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</si>
  <si>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</si>
  <si>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</si>
  <si>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</si>
  <si>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</si>
  <si>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</si>
  <si>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</si>
  <si>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</si>
  <si>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</si>
  <si>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</si>
  <si>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</si>
  <si>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</si>
  <si>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</si>
  <si>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</si>
  <si>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</si>
  <si>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</si>
  <si>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</si>
  <si>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</si>
  <si>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</si>
  <si>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</si>
  <si>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</si>
  <si>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</si>
  <si>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</si>
  <si>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</si>
  <si>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</si>
  <si>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</si>
  <si>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</si>
  <si>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</si>
  <si>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</si>
  <si>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</si>
  <si>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</si>
  <si>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</si>
  <si>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</si>
  <si>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</si>
  <si>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</si>
  <si>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</si>
  <si>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</si>
  <si>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</si>
  <si>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</si>
  <si>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</si>
  <si>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</si>
  <si>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</si>
  <si>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</si>
  <si>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</si>
  <si>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</si>
  <si>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</si>
  <si>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</si>
  <si>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</si>
  <si>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</si>
  <si>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</si>
  <si>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</si>
  <si>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</si>
  <si>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</si>
  <si>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</si>
  <si>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</si>
  <si>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</si>
  <si>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</si>
  <si>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</si>
  <si>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</si>
  <si>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</si>
  <si>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</si>
  <si>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</si>
  <si>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</si>
  <si>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</si>
  <si>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</si>
  <si>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</si>
  <si>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</si>
  <si>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</si>
  <si>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</si>
  <si>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</si>
  <si>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</si>
  <si>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</si>
  <si>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</si>
  <si>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</si>
  <si>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</si>
  <si>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</si>
  <si>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</si>
  <si>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</si>
  <si>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</si>
  <si>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</si>
  <si>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</si>
  <si>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</si>
  <si>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</si>
  <si>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</si>
  <si>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</si>
  <si>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</si>
  <si>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</si>
  <si>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</si>
  <si>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</si>
  <si>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</si>
  <si>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</si>
  <si>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</si>
  <si>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</si>
  <si>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</si>
  <si>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</si>
  <si>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</si>
  <si>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</si>
  <si>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</si>
  <si>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</si>
  <si>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</si>
  <si>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</si>
  <si>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</si>
  <si>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</si>
  <si>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</si>
  <si>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</si>
  <si>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</si>
  <si>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</si>
  <si>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</si>
  <si>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</si>
  <si>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</si>
  <si>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</si>
  <si>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</si>
  <si>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</si>
  <si>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</si>
  <si>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</si>
  <si>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</si>
  <si>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</si>
  <si>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</si>
  <si>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</si>
  <si>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</si>
  <si>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</si>
  <si>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</si>
  <si>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</si>
  <si>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</si>
  <si>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</si>
  <si>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</si>
  <si>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</si>
  <si>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</si>
  <si>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</si>
  <si>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</si>
  <si>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</si>
  <si>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</si>
  <si>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</si>
  <si>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</si>
  <si>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</si>
  <si>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</si>
  <si>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</si>
  <si>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</si>
  <si>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</si>
  <si>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</si>
  <si>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</si>
  <si>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</si>
  <si>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</si>
  <si>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</si>
  <si>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</si>
  <si>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</si>
  <si>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</si>
  <si>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</si>
  <si>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</si>
  <si>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</si>
  <si>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</si>
  <si>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</si>
  <si>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</si>
  <si>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</si>
  <si>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</si>
  <si>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</si>
  <si>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</si>
  <si>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</si>
  <si>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</si>
  <si>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</si>
  <si>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</si>
  <si>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</si>
  <si>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</si>
  <si>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</si>
  <si>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</si>
  <si>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</si>
  <si>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</si>
  <si>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</si>
  <si>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</si>
  <si>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</si>
  <si>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</si>
  <si>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</si>
  <si>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</si>
  <si>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</si>
  <si>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</si>
  <si>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</si>
  <si>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</si>
  <si>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</si>
  <si>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</si>
  <si>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</si>
  <si>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</si>
  <si>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</si>
  <si>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</si>
  <si>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</si>
  <si>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</si>
  <si>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</si>
  <si>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</si>
  <si>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</si>
  <si>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</si>
  <si>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</si>
  <si>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</si>
  <si>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</si>
  <si>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</si>
  <si>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</si>
  <si>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</si>
  <si>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</si>
  <si>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</si>
  <si>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</si>
  <si>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</si>
  <si>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</si>
  <si>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</si>
  <si>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</si>
  <si>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</si>
  <si>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</si>
  <si>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</si>
  <si>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</si>
  <si>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</si>
  <si>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</si>
  <si>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</si>
  <si>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</si>
  <si>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</si>
  <si>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</si>
  <si>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</si>
  <si>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</si>
  <si>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</si>
  <si>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</si>
  <si>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</si>
  <si>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</si>
  <si>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</si>
  <si>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</si>
  <si>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</si>
  <si>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</si>
  <si>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</si>
  <si>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</si>
  <si>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</si>
  <si>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</si>
  <si>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</si>
  <si>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</si>
  <si>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</si>
  <si>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</si>
  <si>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</si>
  <si>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</si>
  <si>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</si>
  <si>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</si>
  <si>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</si>
  <si>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</si>
  <si>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</si>
  <si>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</si>
  <si>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</si>
  <si>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</si>
  <si>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</si>
  <si>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</si>
  <si>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</si>
  <si>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</si>
  <si>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</si>
  <si>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</si>
  <si>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</si>
  <si>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</si>
  <si>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</si>
  <si>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</si>
  <si>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</si>
  <si>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</si>
  <si>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</si>
  <si>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</si>
  <si>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</si>
  <si>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</si>
  <si>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</si>
  <si>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</si>
  <si>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</si>
  <si>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</si>
  <si>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</si>
  <si>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</si>
  <si>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</si>
  <si>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</si>
  <si>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</si>
  <si>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</si>
  <si>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</si>
  <si>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</si>
  <si>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</si>
  <si>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</si>
  <si>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</si>
  <si>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</si>
  <si>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</si>
  <si>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</si>
  <si>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</si>
  <si>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</si>
  <si>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</si>
  <si>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</si>
  <si>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</si>
  <si>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</si>
  <si>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</si>
  <si>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</si>
  <si>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</si>
  <si>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</si>
  <si>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</si>
  <si>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</si>
  <si>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</si>
  <si>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</si>
  <si>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</si>
  <si>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</si>
  <si>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</si>
  <si>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</si>
  <si>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</si>
  <si>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</si>
  <si>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</si>
  <si>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</si>
  <si>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</si>
  <si>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</si>
  <si>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</si>
  <si>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</si>
  <si>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</si>
  <si>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</si>
  <si>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</si>
  <si>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</si>
  <si>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</si>
  <si>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</si>
  <si>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</si>
  <si>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</si>
  <si>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</si>
  <si>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</si>
  <si>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</si>
  <si>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</si>
  <si>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</si>
  <si>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</si>
  <si>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</si>
  <si>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</si>
  <si>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</si>
  <si>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</si>
  <si>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</si>
  <si>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</si>
  <si>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</si>
  <si>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</si>
  <si>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</si>
  <si>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</si>
  <si>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</si>
  <si>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</si>
  <si>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</si>
  <si>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</si>
  <si>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</si>
  <si>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</si>
  <si>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</si>
  <si>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</si>
  <si>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</si>
  <si>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</si>
  <si>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</si>
  <si>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</si>
  <si>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</si>
  <si>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</si>
  <si>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</si>
  <si>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</si>
  <si>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</si>
  <si>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</si>
  <si>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</si>
  <si>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</si>
  <si>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</si>
  <si>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</si>
  <si>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</si>
  <si>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</si>
  <si>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</si>
  <si>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</si>
  <si>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</si>
  <si>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</si>
  <si>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</si>
  <si>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</si>
  <si>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</si>
  <si>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</si>
  <si>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</si>
  <si>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</si>
  <si>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</si>
  <si>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</si>
  <si>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</si>
  <si>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</si>
  <si>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</si>
  <si>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</si>
  <si>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</si>
  <si>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</si>
  <si>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</si>
  <si>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</si>
  <si>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</si>
  <si>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</si>
  <si>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</si>
  <si>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</si>
  <si>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</si>
  <si>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</si>
  <si>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</si>
  <si>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</si>
  <si>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</si>
  <si>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</si>
  <si>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</si>
  <si>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</si>
  <si>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</si>
  <si>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</si>
  <si>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</si>
  <si>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</si>
  <si>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</si>
  <si>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</si>
  <si>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</si>
  <si>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</si>
  <si>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</si>
  <si>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</si>
  <si>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</si>
  <si>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</si>
  <si>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</si>
  <si>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</si>
  <si>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</si>
  <si>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</si>
  <si>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</si>
  <si>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</si>
  <si>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</si>
  <si>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</si>
  <si>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</si>
  <si>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</si>
  <si>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</si>
  <si>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</si>
  <si>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</si>
  <si>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</si>
  <si>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</si>
  <si>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</si>
  <si>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</si>
  <si>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</si>
  <si>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</si>
  <si>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</si>
  <si>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</si>
  <si>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</si>
  <si>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</si>
  <si>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</si>
  <si>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</si>
  <si>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</si>
  <si>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</si>
  <si>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</si>
  <si>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</si>
  <si>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</si>
  <si>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</si>
  <si>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</si>
  <si>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</si>
  <si>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</si>
  <si>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</si>
  <si>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</si>
  <si>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</si>
  <si>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</si>
  <si>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</si>
  <si>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</si>
  <si>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</si>
  <si>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</si>
  <si>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</si>
  <si>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</si>
  <si>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</si>
  <si>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</si>
  <si>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</si>
  <si>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</si>
  <si>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</si>
  <si>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</si>
  <si>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</si>
  <si>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</si>
  <si>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</si>
  <si>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</si>
  <si>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</si>
  <si>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</si>
  <si>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</si>
  <si>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</si>
  <si>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</si>
  <si>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</si>
  <si>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</si>
  <si>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</si>
  <si>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</si>
  <si>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</si>
  <si>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</si>
  <si>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</si>
  <si>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</si>
  <si>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</si>
  <si>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</si>
  <si>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</si>
  <si>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</si>
  <si>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</si>
  <si>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</si>
  <si>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</si>
  <si>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</si>
  <si>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</si>
  <si>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</si>
  <si>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</si>
  <si>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</si>
  <si>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</si>
  <si>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</si>
  <si>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</si>
  <si>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</si>
  <si>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</si>
  <si>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</si>
  <si>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</si>
  <si>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</si>
  <si>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</si>
  <si>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</si>
  <si>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</si>
  <si>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</si>
  <si>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</si>
  <si>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</si>
  <si>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</si>
  <si>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</si>
  <si>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</si>
  <si>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</si>
  <si>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</si>
  <si>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</si>
  <si>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</si>
  <si>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</si>
  <si>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</si>
  <si>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</si>
  <si>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</si>
  <si>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</si>
  <si>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</si>
  <si>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</si>
  <si>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</si>
  <si>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</si>
  <si>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</si>
  <si>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</si>
  <si>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</si>
  <si>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</si>
  <si>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</si>
  <si>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</si>
  <si>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</si>
  <si>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</si>
  <si>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</si>
  <si>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</si>
  <si>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</si>
  <si>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</si>
  <si>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</si>
  <si>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</si>
  <si>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</si>
  <si>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</si>
  <si>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</si>
  <si>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</si>
  <si>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</si>
  <si>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</si>
  <si>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</si>
  <si>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</si>
  <si>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</si>
  <si>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</si>
  <si>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</si>
  <si>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</si>
  <si>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</si>
  <si>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</si>
  <si>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</si>
  <si>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</si>
  <si>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</si>
  <si>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</si>
  <si>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</si>
  <si>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</si>
  <si>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</si>
  <si>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</si>
  <si>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</si>
  <si>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</si>
  <si>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</si>
  <si>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</si>
  <si>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</si>
  <si>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</si>
  <si>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</si>
  <si>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</si>
  <si>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</si>
  <si>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</si>
  <si>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</si>
  <si>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</si>
  <si>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</si>
  <si>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</si>
  <si>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</si>
  <si>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</si>
  <si>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</si>
  <si>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</si>
  <si>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</si>
  <si>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</si>
  <si>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</si>
  <si>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</si>
  <si>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</si>
  <si>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</si>
  <si>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</si>
  <si>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</si>
  <si>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</si>
  <si>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</si>
  <si>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</si>
  <si>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</si>
  <si>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</si>
  <si>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</si>
  <si>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</si>
  <si>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</si>
  <si>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</si>
  <si>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</si>
  <si>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</si>
  <si>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</si>
  <si>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</si>
  <si>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</si>
  <si>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</si>
  <si>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</si>
  <si>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</si>
  <si>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</si>
  <si>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</si>
  <si>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</si>
  <si>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</si>
  <si>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</si>
  <si>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</si>
  <si>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</si>
  <si>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</si>
  <si>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</si>
  <si>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</si>
  <si>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</si>
  <si>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</si>
  <si>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</si>
  <si>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</si>
  <si>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</si>
  <si>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</si>
  <si>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</si>
  <si>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</si>
  <si>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</si>
  <si>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</si>
  <si>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</si>
  <si>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</si>
  <si>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</si>
  <si>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</si>
  <si>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</si>
  <si>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</si>
  <si>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</si>
  <si>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</si>
  <si>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</si>
  <si>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</si>
  <si>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</si>
  <si>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</si>
  <si>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</si>
  <si>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</si>
  <si>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</si>
  <si>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</si>
  <si>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</si>
  <si>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</si>
  <si>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</si>
  <si>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</si>
  <si>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</si>
  <si>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</si>
  <si>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</si>
  <si>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</si>
  <si>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</si>
  <si>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</si>
  <si>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</si>
  <si>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</si>
  <si>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</si>
  <si>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</si>
  <si>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</si>
  <si>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</si>
  <si>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</si>
  <si>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</si>
  <si>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</si>
  <si>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</si>
  <si>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</si>
  <si>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</si>
  <si>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</si>
  <si>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</si>
  <si>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</si>
  <si>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</si>
  <si>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</si>
  <si>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</si>
  <si>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</si>
  <si>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</si>
  <si>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</si>
  <si>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</si>
  <si>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</si>
  <si>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</si>
  <si>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</si>
  <si>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</si>
  <si>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</si>
  <si>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</si>
  <si>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</si>
  <si>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</si>
  <si>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</si>
  <si>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</si>
  <si>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</si>
  <si>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</si>
  <si>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</si>
  <si>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</si>
  <si>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</si>
  <si>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</si>
  <si>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</si>
  <si>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</si>
  <si>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</si>
  <si>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</si>
  <si>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</si>
  <si>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</si>
  <si>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</si>
  <si>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</si>
  <si>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</si>
  <si>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</si>
  <si>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</si>
  <si>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</si>
  <si>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</si>
  <si>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</si>
  <si>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</si>
  <si>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</si>
  <si>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</si>
  <si>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</si>
  <si>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</si>
  <si>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</si>
  <si>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</si>
  <si>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</si>
  <si>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</si>
  <si>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</si>
  <si>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</si>
  <si>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</si>
  <si>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</si>
  <si>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</si>
  <si>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</si>
  <si>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</si>
  <si>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</si>
  <si>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</si>
  <si>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</si>
  <si>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</si>
  <si>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</si>
  <si>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</si>
  <si>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</si>
  <si>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</si>
  <si>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</si>
  <si>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</si>
  <si>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</si>
  <si>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</si>
  <si>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</si>
  <si>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</si>
  <si>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</si>
  <si>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</si>
  <si>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</si>
  <si>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</si>
  <si>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</si>
  <si>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</si>
  <si>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</si>
  <si>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</si>
  <si>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</si>
  <si>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</si>
  <si>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</si>
  <si>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</si>
  <si>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</si>
  <si>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</si>
  <si>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</si>
  <si>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</si>
  <si>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</si>
  <si>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</si>
  <si>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</si>
  <si>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</si>
  <si>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</si>
  <si>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</si>
  <si>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</si>
  <si>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</si>
  <si>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</si>
  <si>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</si>
  <si>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</si>
  <si>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</si>
  <si>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</si>
  <si>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</si>
  <si>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</si>
  <si>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</si>
  <si>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</si>
  <si>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</si>
  <si>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</si>
  <si>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</si>
  <si>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</si>
  <si>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</si>
  <si>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</si>
  <si>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</si>
  <si>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</si>
  <si>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</si>
  <si>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</si>
  <si>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</si>
  <si>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</si>
  <si>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</si>
  <si>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</si>
  <si>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</si>
  <si>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</si>
  <si>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</si>
  <si>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</si>
  <si>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</si>
  <si>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</si>
  <si>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</si>
  <si>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</si>
  <si>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</si>
  <si>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</si>
  <si>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</si>
  <si>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</si>
  <si>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</si>
  <si>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</si>
  <si>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</si>
  <si>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</si>
  <si>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</si>
  <si>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</si>
  <si>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</si>
  <si>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</si>
  <si>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</si>
  <si>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</si>
  <si>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</si>
  <si>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</si>
  <si>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</si>
  <si>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</si>
  <si>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</si>
  <si>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</si>
  <si>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</si>
  <si>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</si>
  <si>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</si>
  <si>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</si>
  <si>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</si>
  <si>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</si>
  <si>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</si>
  <si>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</si>
  <si>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</si>
  <si>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</si>
  <si>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</si>
  <si>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</si>
  <si>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</si>
  <si>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</si>
  <si>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</si>
  <si>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</si>
  <si>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</si>
  <si>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</si>
  <si>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</si>
  <si>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</si>
  <si>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</si>
  <si>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</si>
  <si>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</si>
  <si>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</si>
  <si>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</si>
  <si>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</si>
  <si>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</si>
  <si>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</si>
  <si>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</si>
  <si>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</si>
  <si>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</si>
  <si>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</si>
  <si>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</si>
  <si>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</si>
  <si>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</si>
  <si>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</si>
  <si>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</si>
  <si>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</si>
  <si>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</si>
  <si>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</si>
  <si>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</si>
  <si>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</si>
  <si>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</si>
  <si>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</si>
  <si>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</si>
  <si>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</si>
  <si>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</si>
  <si>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</si>
  <si>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</si>
  <si>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</si>
  <si>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</si>
  <si>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</si>
  <si>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</si>
  <si>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</si>
  <si>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</si>
  <si>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</si>
  <si>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</si>
  <si>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</si>
  <si>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</si>
  <si>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</si>
  <si>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</si>
  <si>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</si>
  <si>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</si>
  <si>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</si>
  <si>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</si>
  <si>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</si>
  <si>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</si>
  <si>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</si>
  <si>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</si>
  <si>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</si>
  <si>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</si>
  <si>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</si>
  <si>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</si>
  <si>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</si>
  <si>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</si>
  <si>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</si>
  <si>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</si>
  <si>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</si>
  <si>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</si>
  <si>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</si>
  <si>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</si>
  <si>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</si>
  <si>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</si>
  <si>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</si>
  <si>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</si>
  <si>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</si>
  <si>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</si>
  <si>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</si>
  <si>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</si>
  <si>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</si>
  <si>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</si>
  <si>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</si>
  <si>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</si>
  <si>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</si>
  <si>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</si>
  <si>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</si>
  <si>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</si>
  <si>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</si>
  <si>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</si>
  <si>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</si>
  <si>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</si>
  <si>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</si>
  <si>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</si>
  <si>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</si>
  <si>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</si>
  <si>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</si>
  <si>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</si>
  <si>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</si>
  <si>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</si>
  <si>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</si>
  <si>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</si>
  <si>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</si>
  <si>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</si>
  <si>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</si>
  <si>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</si>
  <si>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</si>
  <si>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</si>
  <si>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</si>
  <si>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</si>
  <si>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</si>
  <si>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</si>
  <si>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</si>
  <si>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</si>
  <si>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</si>
  <si>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</si>
  <si>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</si>
  <si>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</si>
  <si>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</si>
  <si>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</si>
  <si>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</si>
  <si>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</si>
  <si>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</si>
  <si>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</si>
  <si>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</si>
  <si>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</si>
  <si>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</si>
  <si>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</si>
  <si>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</si>
  <si>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</si>
  <si>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</si>
  <si>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</si>
  <si>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</si>
  <si>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</si>
  <si>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</si>
  <si>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</si>
  <si>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</si>
  <si>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</si>
  <si>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</si>
  <si>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</si>
  <si>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</si>
  <si>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</si>
  <si>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</si>
  <si>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</si>
  <si>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</si>
  <si>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</si>
  <si>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</si>
  <si>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</si>
  <si>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</si>
  <si>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</si>
  <si>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</si>
  <si>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</si>
  <si>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</si>
  <si>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</si>
  <si>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</si>
  <si>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</si>
  <si>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</si>
  <si>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</si>
  <si>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</si>
  <si>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</si>
  <si>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</si>
  <si>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</si>
  <si>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</si>
  <si>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</si>
  <si>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</si>
  <si>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</si>
  <si>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</si>
  <si>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</si>
  <si>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</si>
  <si>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</si>
  <si>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</si>
  <si>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</si>
  <si>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</si>
  <si>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</si>
  <si>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</si>
  <si>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</si>
  <si>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</si>
  <si>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</si>
  <si>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</si>
  <si>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</si>
  <si>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</si>
  <si>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</si>
  <si>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</si>
  <si>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</si>
  <si>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</si>
  <si>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</si>
  <si>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</si>
  <si>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</si>
  <si>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</si>
  <si>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</si>
  <si>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</si>
  <si>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</si>
  <si>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</si>
  <si>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</si>
  <si>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</si>
  <si>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</si>
  <si>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</si>
  <si>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</si>
  <si>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</si>
  <si>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</si>
  <si>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</si>
  <si>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</si>
  <si>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</si>
  <si>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</si>
  <si>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</si>
  <si>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</si>
  <si>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</si>
  <si>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</si>
  <si>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</si>
  <si>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</si>
  <si>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</si>
  <si>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</si>
  <si>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</si>
  <si>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</si>
  <si>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</si>
  <si>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</si>
  <si>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</si>
  <si>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</si>
  <si>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</si>
  <si>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</si>
  <si>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</si>
  <si>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</si>
  <si>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</si>
  <si>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</si>
  <si>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</si>
  <si>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</si>
  <si>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</si>
  <si>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</si>
  <si>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</si>
  <si>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</si>
  <si>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</si>
  <si>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</si>
  <si>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</si>
  <si>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</si>
  <si>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</si>
  <si>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</si>
  <si>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</si>
  <si>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</si>
  <si>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</si>
  <si>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</si>
  <si>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</si>
  <si>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</si>
  <si>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</si>
  <si>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</si>
  <si>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</si>
  <si>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</si>
  <si>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</si>
  <si>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</si>
  <si>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</si>
  <si>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</si>
  <si>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</si>
  <si>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</si>
  <si>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</si>
  <si>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</si>
  <si>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</si>
  <si>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</si>
  <si>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</si>
  <si>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</si>
  <si>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</si>
  <si>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</si>
  <si>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</si>
  <si>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</si>
  <si>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</si>
  <si>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</si>
  <si>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</si>
  <si>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</si>
  <si>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</si>
  <si>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</si>
  <si>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</si>
  <si>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</si>
  <si>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</si>
  <si>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</si>
  <si>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</si>
  <si>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</si>
  <si>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</si>
  <si>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</si>
  <si>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</si>
  <si>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</si>
  <si>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</si>
  <si>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</si>
  <si>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</si>
  <si>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</si>
  <si>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</si>
  <si>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</si>
  <si>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</si>
  <si>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</si>
  <si>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</si>
  <si>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</si>
  <si>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</si>
  <si>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</si>
  <si>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</si>
  <si>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</si>
  <si>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</si>
  <si>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</si>
  <si>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</si>
  <si>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</si>
  <si>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</si>
  <si>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</si>
  <si>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</si>
  <si>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</si>
  <si>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</si>
  <si>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</si>
  <si>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</si>
  <si>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</si>
  <si>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</si>
  <si>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</si>
  <si>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</si>
  <si>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</si>
  <si>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</si>
  <si>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</si>
  <si>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</si>
  <si>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</si>
  <si>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</si>
  <si>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</si>
  <si>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</si>
  <si>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</si>
  <si>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</si>
  <si>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</si>
  <si>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</si>
  <si>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</si>
  <si>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</si>
  <si>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</si>
  <si>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</si>
  <si>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</si>
  <si>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</si>
  <si>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</si>
  <si>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</si>
  <si>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</si>
  <si>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</si>
  <si>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</si>
  <si>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</si>
  <si>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</si>
  <si>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</si>
  <si>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</si>
  <si>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</si>
  <si>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</si>
  <si>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</si>
  <si>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</si>
  <si>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</si>
  <si>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</si>
  <si>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</si>
  <si>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</si>
  <si>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</si>
  <si>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</si>
  <si>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</si>
  <si>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</si>
  <si>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</si>
  <si>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</si>
  <si>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</si>
  <si>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</si>
  <si>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</si>
  <si>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</si>
  <si>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</si>
  <si>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</si>
  <si>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</si>
  <si>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</si>
  <si>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</si>
  <si>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</si>
  <si>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</si>
  <si>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</si>
  <si>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</si>
  <si>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</si>
  <si>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</si>
  <si>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</si>
  <si>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</si>
  <si>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</si>
  <si>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</si>
  <si>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</si>
  <si>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</si>
  <si>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</si>
  <si>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</si>
  <si>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</si>
  <si>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</si>
  <si>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</si>
  <si>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</si>
  <si>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</si>
  <si>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</si>
  <si>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</si>
  <si>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</si>
  <si>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</si>
  <si>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</si>
  <si>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</si>
  <si>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</si>
  <si>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</si>
  <si>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</si>
  <si>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</si>
  <si>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</si>
  <si>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</si>
  <si>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</si>
  <si>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</si>
  <si>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</si>
  <si>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</si>
  <si>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</si>
  <si>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</si>
  <si>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</si>
  <si>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</si>
  <si>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</si>
  <si>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</si>
  <si>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</si>
  <si>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</si>
  <si>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</si>
  <si>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</si>
  <si>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</si>
  <si>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</si>
  <si>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</si>
  <si>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</si>
  <si>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</si>
  <si>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</si>
  <si>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</si>
  <si>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</si>
  <si>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</si>
  <si>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</si>
  <si>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</si>
  <si>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</si>
  <si>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</si>
  <si>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</si>
  <si>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</si>
  <si>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</si>
  <si>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</si>
  <si>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</si>
  <si>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</si>
  <si>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</si>
  <si>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</si>
  <si>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</si>
  <si>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</si>
  <si>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</si>
  <si>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</si>
  <si>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</si>
  <si>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</si>
  <si>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</si>
  <si>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</si>
  <si>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</si>
  <si>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</si>
  <si>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</si>
  <si>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</si>
  <si>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</si>
  <si>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</si>
  <si>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</si>
  <si>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</si>
  <si>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</si>
  <si>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</si>
  <si>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</si>
  <si>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</si>
  <si>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</si>
  <si>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</si>
  <si>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</si>
  <si>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</si>
  <si>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</si>
  <si>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</si>
  <si>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</si>
  <si>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</si>
  <si>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</si>
  <si>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</si>
  <si>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</si>
  <si>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</si>
  <si>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</si>
  <si>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</si>
  <si>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</si>
  <si>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</si>
  <si>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</si>
  <si>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</si>
  <si>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</si>
  <si>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</si>
  <si>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</si>
  <si>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</si>
  <si>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</si>
  <si>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</si>
  <si>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</si>
  <si>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</si>
  <si>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</si>
  <si>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</si>
  <si>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</si>
  <si>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</si>
  <si>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</si>
  <si>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</si>
  <si>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</si>
  <si>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</si>
  <si>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</si>
  <si>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</si>
  <si>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</si>
  <si>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</si>
  <si>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</si>
  <si>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</si>
  <si>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</si>
  <si>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</si>
  <si>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</si>
  <si>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</si>
  <si>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</si>
  <si>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</si>
  <si>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</si>
  <si>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</si>
  <si>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</si>
  <si>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</si>
  <si>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</si>
  <si>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</si>
  <si>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</si>
  <si>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</si>
  <si>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</si>
  <si>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</si>
  <si>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</si>
  <si>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</si>
  <si>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</si>
  <si>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</si>
  <si>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</si>
  <si>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</si>
  <si>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</si>
  <si>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</si>
  <si>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</si>
  <si>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</si>
  <si>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</si>
  <si>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</si>
  <si>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</si>
  <si>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</si>
  <si>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</si>
  <si>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</si>
  <si>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</si>
  <si>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</si>
  <si>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</si>
  <si>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</si>
  <si>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</si>
  <si>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</si>
  <si>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</si>
  <si>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</si>
  <si>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</si>
  <si>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</si>
  <si>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</si>
  <si>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</si>
  <si>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</si>
  <si>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</si>
  <si>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</si>
  <si>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</si>
  <si>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</si>
  <si>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</si>
  <si>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</si>
  <si>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</si>
  <si>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</si>
  <si>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</si>
  <si>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</si>
  <si>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</si>
  <si>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</si>
  <si>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</si>
  <si>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</si>
  <si>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</si>
  <si>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</si>
  <si>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</si>
  <si>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</si>
  <si>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</si>
  <si>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</si>
  <si>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</si>
  <si>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</si>
  <si>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</si>
  <si>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</si>
  <si>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</si>
  <si>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</si>
  <si>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</si>
  <si>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</si>
  <si>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</si>
  <si>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</si>
  <si>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</si>
  <si>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</si>
  <si>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</si>
  <si>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</si>
  <si>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</si>
  <si>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</si>
  <si>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</si>
  <si>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</si>
  <si>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</si>
  <si>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</si>
  <si>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</si>
  <si>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</si>
  <si>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</si>
  <si>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</si>
  <si>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</si>
  <si>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</si>
  <si>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</si>
  <si>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</si>
  <si>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</si>
  <si>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</si>
  <si>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</si>
  <si>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</si>
  <si>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</si>
  <si>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</si>
  <si>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</si>
  <si>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</si>
  <si>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</si>
  <si>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</si>
  <si>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</si>
  <si>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</si>
  <si>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</si>
  <si>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</si>
  <si>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</si>
  <si>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</si>
  <si>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</si>
  <si>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</si>
  <si>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</si>
  <si>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</si>
  <si>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</si>
  <si>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</si>
  <si>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</si>
  <si>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</si>
  <si>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</si>
  <si>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</si>
  <si>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</si>
  <si>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</si>
  <si>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</si>
  <si>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</si>
  <si>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</si>
  <si>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</si>
  <si>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</si>
  <si>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</si>
  <si>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</si>
  <si>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</si>
  <si>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</si>
  <si>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</si>
  <si>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</si>
  <si>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</si>
  <si>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</si>
  <si>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</si>
  <si>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</si>
  <si>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</si>
  <si>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</si>
  <si>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</si>
  <si>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</si>
  <si>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</si>
  <si>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</si>
  <si>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</si>
  <si>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</si>
  <si>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</si>
  <si>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</si>
  <si>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</si>
  <si>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</si>
  <si>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</si>
  <si>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</si>
  <si>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</si>
  <si>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</si>
  <si>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</si>
  <si>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</si>
  <si>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</si>
  <si>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</si>
  <si>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</si>
  <si>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</si>
  <si>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</si>
  <si>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</si>
  <si>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</si>
  <si>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</si>
  <si>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</si>
  <si>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</si>
  <si>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</si>
  <si>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</si>
  <si>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</si>
  <si>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</si>
  <si>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</si>
  <si>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</si>
  <si>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</si>
  <si>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</si>
  <si>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</si>
  <si>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</si>
  <si>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</si>
  <si>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</si>
  <si>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</si>
  <si>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</si>
  <si>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</si>
  <si>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</si>
  <si>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</si>
  <si>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</si>
  <si>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</si>
  <si>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</si>
  <si>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</si>
  <si>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</si>
  <si>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</si>
  <si>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</si>
  <si>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</si>
  <si>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</si>
  <si>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</si>
  <si>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</si>
  <si>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</si>
  <si>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</si>
  <si>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</si>
  <si>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</si>
  <si>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</si>
  <si>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</si>
  <si>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</si>
  <si>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</si>
  <si>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</si>
  <si>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</si>
  <si>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</si>
  <si>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</si>
  <si>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</si>
  <si>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</si>
  <si>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</si>
  <si>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</si>
  <si>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</si>
  <si>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</si>
  <si>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</si>
  <si>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</si>
  <si>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</si>
  <si>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</si>
  <si>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</si>
  <si>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</si>
  <si>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</si>
  <si>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</si>
  <si>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</si>
  <si>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</si>
  <si>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</si>
  <si>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</si>
  <si>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</si>
  <si>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</si>
  <si>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</si>
  <si>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</si>
  <si>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</si>
  <si>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</si>
  <si>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</si>
  <si>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</si>
  <si>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</si>
  <si>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</si>
  <si>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</si>
  <si>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</si>
  <si>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</si>
  <si>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</si>
  <si>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</si>
  <si>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</si>
  <si>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</si>
  <si>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</si>
  <si>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</si>
  <si>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</si>
  <si>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</si>
  <si>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</si>
  <si>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</si>
  <si>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</si>
  <si>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</si>
  <si>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</si>
  <si>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</si>
  <si>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</si>
  <si>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</si>
  <si>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</si>
  <si>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</si>
  <si>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</si>
  <si>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</si>
  <si>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</si>
  <si>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</si>
  <si>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</si>
  <si>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</si>
  <si>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</si>
  <si>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</si>
  <si>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</si>
  <si>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</si>
  <si>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</si>
  <si>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</si>
  <si>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</si>
  <si>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</si>
  <si>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</si>
  <si>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</si>
  <si>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</si>
  <si>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</si>
  <si>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</si>
  <si>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</si>
  <si>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</si>
  <si>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</si>
  <si>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</si>
  <si>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</si>
  <si>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</si>
  <si>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</si>
  <si>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</si>
  <si>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</si>
  <si>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</si>
  <si>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</si>
  <si>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</si>
  <si>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</si>
  <si>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</si>
  <si>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</si>
  <si>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</si>
  <si>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</si>
  <si>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</si>
  <si>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</si>
  <si>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</si>
  <si>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</si>
  <si>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</si>
  <si>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</si>
  <si>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</si>
  <si>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</si>
  <si>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</si>
  <si>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</si>
  <si>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</si>
  <si>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</si>
  <si>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</si>
  <si>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</si>
  <si>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</si>
  <si>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</si>
  <si>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</si>
  <si>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</si>
  <si>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</si>
  <si>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</si>
  <si>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</si>
  <si>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</si>
  <si>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</si>
  <si>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</si>
  <si>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</si>
  <si>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</si>
  <si>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</si>
  <si>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</si>
  <si>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</si>
  <si>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</si>
  <si>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</si>
  <si>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</si>
  <si>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</si>
  <si>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</si>
  <si>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</si>
  <si>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</si>
  <si>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</si>
  <si>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</si>
  <si>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</si>
  <si>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</si>
  <si>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</si>
  <si>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</si>
  <si>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</si>
  <si>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</si>
  <si>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</si>
  <si>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</si>
  <si>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</si>
  <si>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</si>
  <si>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</si>
  <si>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</si>
  <si>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</si>
  <si>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</si>
  <si>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</si>
  <si>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</si>
  <si>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</si>
  <si>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</si>
  <si>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</si>
  <si>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</si>
  <si>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</si>
  <si>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</si>
  <si>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</si>
  <si>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</si>
  <si>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</si>
  <si>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</si>
  <si>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</si>
  <si>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</si>
  <si>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</si>
  <si>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</si>
  <si>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</si>
  <si>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</si>
  <si>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</si>
  <si>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</si>
  <si>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</si>
  <si>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</si>
  <si>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</si>
  <si>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</si>
  <si>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</si>
  <si>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</si>
  <si>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</si>
  <si>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</si>
  <si>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</si>
  <si>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</si>
  <si>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</si>
  <si>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</si>
  <si>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</si>
  <si>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</si>
  <si>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</si>
  <si>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</si>
  <si>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</si>
  <si>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</si>
  <si>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</si>
  <si>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</si>
  <si>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</si>
  <si>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</si>
  <si>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</si>
  <si>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</si>
  <si>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</si>
  <si>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</si>
  <si>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</si>
  <si>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</si>
  <si>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</si>
  <si>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</si>
  <si>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</si>
  <si>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</si>
  <si>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</si>
  <si>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</si>
  <si>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</si>
  <si>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</si>
  <si>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</si>
  <si>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</si>
  <si>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</si>
  <si>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</si>
  <si>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</si>
  <si>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</si>
  <si>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</si>
  <si>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</si>
  <si>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</si>
  <si>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</si>
  <si>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</si>
  <si>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</si>
  <si>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</si>
  <si>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</si>
  <si>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</si>
  <si>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</si>
  <si>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</si>
  <si>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</si>
  <si>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</si>
  <si>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</si>
  <si>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</si>
  <si>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</si>
  <si>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</si>
  <si>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</si>
  <si>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</si>
  <si>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</si>
  <si>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</si>
  <si>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</si>
  <si>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</si>
  <si>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</si>
  <si>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</si>
  <si>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</si>
  <si>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</si>
  <si>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</si>
  <si>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</si>
  <si>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</si>
  <si>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</si>
  <si>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</si>
  <si>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</si>
  <si>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</si>
  <si>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</si>
  <si>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</si>
  <si>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</si>
  <si>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</si>
  <si>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</si>
  <si>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</si>
  <si>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</si>
  <si>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</si>
  <si>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</si>
  <si>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</si>
  <si>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</si>
  <si>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</si>
  <si>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</si>
  <si>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</si>
  <si>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</si>
  <si>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</si>
  <si>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</si>
  <si>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</si>
  <si>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</si>
  <si>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</si>
  <si>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</si>
  <si>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</si>
  <si>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</si>
  <si>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</si>
  <si>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</si>
  <si>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</si>
  <si>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</si>
  <si>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</si>
  <si>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</si>
  <si>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</si>
  <si>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</si>
  <si>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</si>
  <si>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</si>
  <si>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</si>
  <si>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</si>
  <si>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</si>
  <si>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</si>
  <si>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</si>
  <si>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</si>
  <si>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</si>
  <si>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</si>
  <si>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</si>
  <si>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</si>
  <si>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</si>
  <si>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</si>
  <si>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</si>
  <si>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</si>
  <si>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</si>
  <si>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</si>
  <si>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</si>
  <si>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</si>
  <si>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</si>
  <si>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</si>
  <si>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</si>
  <si>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</si>
  <si>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</si>
  <si>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</si>
  <si>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</si>
  <si>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</si>
  <si>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</si>
  <si>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</si>
  <si>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</si>
  <si>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</si>
  <si>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</si>
  <si>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</si>
  <si>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</si>
  <si>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</si>
  <si>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</si>
  <si>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</si>
  <si>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</si>
  <si>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</si>
  <si>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</si>
  <si>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</si>
  <si>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</si>
  <si>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</si>
  <si>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</si>
  <si>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</si>
  <si>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</si>
  <si>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</si>
  <si>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</si>
  <si>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</si>
  <si>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</si>
  <si>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</si>
  <si>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</si>
  <si>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</si>
  <si>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</si>
  <si>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</si>
  <si>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</si>
  <si>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</si>
  <si>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</si>
  <si>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</si>
  <si>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</si>
  <si>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</si>
  <si>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</si>
  <si>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</si>
  <si>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</si>
  <si>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</si>
  <si>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</si>
  <si>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</si>
  <si>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</si>
  <si>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</si>
  <si>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</si>
  <si>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</si>
  <si>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</si>
  <si>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</si>
  <si>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</si>
  <si>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</si>
  <si>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</si>
  <si>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</si>
  <si>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</si>
  <si>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</si>
  <si>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</si>
  <si>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</si>
  <si>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</si>
  <si>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</si>
  <si>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</si>
  <si>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</si>
  <si>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</si>
  <si>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</si>
  <si>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</si>
  <si>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</si>
  <si>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</si>
  <si>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</si>
  <si>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</si>
  <si>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</si>
  <si>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</si>
  <si>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</si>
  <si>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</si>
  <si>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</si>
  <si>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</si>
  <si>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</si>
  <si>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</si>
  <si>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</si>
  <si>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</si>
  <si>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</si>
  <si>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</si>
  <si>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</si>
  <si>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</si>
  <si>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</si>
  <si>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</si>
  <si>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</si>
  <si>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</si>
  <si>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</si>
  <si>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</si>
  <si>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</si>
  <si>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</si>
  <si>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</si>
  <si>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</si>
  <si>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</si>
  <si>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</si>
  <si>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</si>
  <si>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</si>
  <si>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</si>
  <si>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</si>
  <si>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</si>
  <si>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</si>
  <si>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</si>
  <si>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</si>
  <si>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</si>
  <si>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</si>
  <si>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</si>
  <si>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</si>
  <si>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</si>
  <si>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</si>
  <si>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</si>
  <si>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</si>
  <si>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</si>
  <si>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</si>
  <si>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</si>
  <si>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</si>
  <si>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</si>
  <si>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</si>
  <si>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</si>
  <si>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</si>
  <si>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</si>
  <si>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</si>
  <si>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</si>
  <si>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</si>
  <si>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</si>
  <si>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</si>
  <si>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</si>
  <si>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</si>
  <si>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</si>
  <si>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</si>
  <si>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</si>
  <si>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</si>
  <si>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</si>
  <si>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</si>
  <si>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</si>
  <si>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</si>
  <si>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</si>
  <si>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</si>
  <si>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</si>
  <si>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</si>
  <si>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</si>
  <si>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</si>
  <si>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</si>
  <si>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</si>
  <si>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</si>
  <si>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</si>
  <si>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</si>
  <si>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</si>
  <si>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</si>
  <si>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</si>
  <si>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</si>
  <si>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</si>
  <si>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</si>
  <si>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</si>
  <si>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</si>
  <si>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</si>
  <si>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</si>
  <si>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</si>
  <si>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</si>
  <si>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</si>
  <si>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</si>
  <si>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</si>
  <si>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</si>
  <si>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</si>
  <si>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</si>
  <si>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</si>
  <si>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</si>
  <si>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</si>
  <si>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</si>
  <si>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</si>
  <si>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</si>
  <si>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</si>
  <si>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</si>
  <si>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</si>
  <si>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</si>
  <si>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</si>
  <si>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</si>
  <si>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</si>
  <si>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</si>
  <si>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</si>
  <si>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</si>
  <si>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</si>
  <si>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</si>
  <si>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</si>
  <si>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</si>
  <si>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</si>
  <si>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</si>
  <si>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</si>
  <si>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</si>
  <si>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</si>
  <si>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</si>
  <si>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</si>
  <si>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</si>
  <si>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</si>
  <si>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</si>
  <si>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</si>
  <si>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</si>
  <si>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</si>
  <si>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</si>
  <si>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</si>
  <si>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</si>
  <si>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</si>
  <si>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</si>
  <si>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</si>
  <si>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</si>
  <si>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</si>
  <si>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</si>
  <si>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</si>
  <si>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</si>
  <si>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</si>
  <si>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</si>
  <si>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</si>
  <si>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</si>
  <si>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</si>
  <si>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</si>
  <si>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</si>
  <si>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</si>
  <si>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</si>
  <si>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</si>
  <si>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</si>
  <si>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</si>
  <si>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</si>
  <si>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</si>
  <si>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</si>
  <si>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</si>
  <si>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</si>
  <si>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</si>
  <si>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</si>
  <si>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</si>
  <si>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</si>
  <si>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</si>
  <si>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</si>
  <si>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</si>
  <si>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</si>
  <si>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</si>
  <si>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</si>
  <si>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</si>
  <si>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</si>
  <si>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</si>
  <si>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</si>
  <si>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</si>
  <si>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</si>
  <si>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</si>
  <si>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</si>
  <si>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</si>
  <si>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</si>
  <si>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</si>
  <si>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</si>
  <si>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</si>
  <si>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</si>
  <si>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</si>
  <si>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</si>
  <si>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</si>
  <si>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</si>
  <si>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</si>
  <si>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</si>
  <si>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</si>
  <si>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</si>
  <si>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</si>
  <si>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</si>
  <si>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</si>
  <si>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</si>
  <si>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</si>
  <si>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</si>
  <si>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</si>
  <si>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</si>
  <si>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</si>
  <si>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</si>
  <si>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</si>
  <si>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</si>
  <si>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</si>
  <si>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</si>
  <si>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</si>
  <si>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</si>
  <si>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</si>
  <si>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</si>
  <si>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</si>
  <si>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</si>
  <si>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</si>
  <si>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</si>
  <si>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</si>
  <si>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</si>
  <si>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</si>
  <si>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</si>
  <si>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</si>
  <si>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</si>
  <si>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</si>
  <si>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</si>
  <si>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</si>
  <si>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</si>
  <si>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</si>
  <si>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</si>
  <si>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</si>
  <si>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</si>
  <si>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</si>
  <si>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</si>
  <si>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</si>
  <si>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</si>
  <si>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</si>
  <si>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</si>
  <si>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</si>
  <si>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</si>
  <si>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</si>
  <si>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</si>
  <si>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</si>
  <si>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</si>
  <si>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</si>
  <si>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</si>
  <si>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</si>
  <si>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</si>
  <si>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</si>
  <si>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</si>
  <si>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</si>
  <si>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</si>
  <si>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</si>
  <si>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</si>
  <si>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</si>
  <si>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</si>
  <si>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</si>
  <si>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</si>
  <si>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</si>
  <si>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</si>
  <si>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</si>
  <si>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</si>
  <si>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</si>
  <si>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</si>
  <si>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</si>
  <si>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</si>
  <si>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</si>
  <si>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</si>
  <si>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</si>
  <si>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</si>
  <si>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</si>
  <si>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</si>
  <si>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</si>
  <si>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</si>
  <si>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</si>
  <si>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</si>
  <si>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</si>
  <si>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</si>
  <si>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</si>
  <si>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</si>
  <si>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</si>
  <si>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</si>
  <si>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</si>
  <si>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</si>
  <si>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</si>
  <si>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</si>
  <si>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</si>
  <si>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</si>
  <si>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</si>
  <si>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</si>
  <si>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</si>
  <si>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</si>
  <si>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</si>
  <si>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</si>
  <si>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</si>
  <si>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</si>
  <si>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</si>
  <si>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</si>
  <si>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</si>
  <si>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</si>
  <si>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</si>
  <si>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</si>
  <si>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</si>
  <si>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</si>
  <si>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</si>
  <si>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</si>
  <si>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</si>
  <si>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</si>
  <si>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</si>
  <si>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</si>
  <si>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</si>
  <si>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</si>
  <si>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</si>
  <si>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</si>
  <si>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</si>
  <si>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</si>
  <si>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</si>
  <si>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</si>
  <si>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</si>
  <si>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</si>
  <si>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</si>
  <si>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</si>
  <si>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</si>
  <si>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</si>
  <si>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</si>
  <si>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</si>
  <si>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</si>
  <si>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</si>
  <si>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</si>
  <si>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</si>
  <si>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</si>
  <si>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</si>
  <si>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</si>
  <si>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</si>
  <si>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</si>
  <si>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</si>
  <si>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</si>
  <si>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</si>
  <si>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</si>
  <si>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</si>
  <si>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</si>
  <si>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</si>
  <si>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</si>
  <si>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</si>
  <si>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</si>
  <si>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</si>
  <si>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</si>
  <si>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</si>
  <si>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</si>
  <si>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</si>
  <si>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</si>
  <si>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</si>
  <si>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</si>
  <si>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</si>
  <si>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</si>
  <si>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</si>
  <si>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</si>
  <si>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</si>
  <si>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</si>
  <si>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</si>
  <si>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</si>
  <si>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</si>
  <si>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</si>
  <si>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</si>
  <si>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</si>
  <si>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</si>
  <si>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</si>
  <si>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</si>
  <si>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</si>
  <si>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</si>
  <si>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</si>
  <si>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</si>
  <si>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</si>
  <si>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</si>
  <si>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</si>
  <si>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</si>
  <si>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</si>
  <si>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</si>
  <si>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</si>
  <si>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</si>
  <si>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</si>
  <si>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</si>
  <si>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</si>
  <si>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</si>
  <si>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</si>
  <si>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</si>
  <si>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</si>
  <si>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</si>
  <si>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</si>
  <si>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</si>
  <si>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</si>
  <si>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</si>
  <si>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</si>
  <si>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</si>
  <si>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</si>
  <si>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</si>
  <si>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</si>
  <si>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</si>
  <si>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</si>
  <si>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</si>
  <si>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</si>
  <si>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</si>
  <si>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</si>
  <si>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</si>
  <si>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</si>
  <si>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</si>
  <si>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</si>
  <si>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</si>
  <si>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</si>
  <si>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</si>
  <si>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</si>
  <si>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</si>
  <si>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</si>
  <si>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</si>
  <si>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</si>
  <si>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</si>
  <si>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</si>
  <si>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</si>
  <si>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</si>
  <si>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</si>
  <si>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</si>
  <si>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</si>
  <si>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</si>
  <si>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</si>
  <si>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</si>
  <si>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</si>
  <si>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</si>
  <si>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</si>
  <si>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</si>
  <si>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</si>
  <si>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</si>
  <si>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</si>
  <si>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</si>
  <si>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</si>
  <si>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</si>
  <si>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</si>
  <si>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</si>
  <si>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</si>
  <si>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</si>
  <si>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</si>
  <si>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</si>
  <si>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</si>
  <si>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</si>
  <si>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</si>
  <si>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</si>
  <si>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</si>
  <si>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</si>
  <si>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</si>
  <si>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</si>
  <si>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</si>
  <si>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</si>
  <si>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</si>
  <si>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</si>
  <si>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</si>
  <si>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</si>
  <si>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</si>
  <si>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</si>
  <si>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</si>
  <si>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</si>
  <si>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</si>
  <si>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</si>
  <si>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</si>
  <si>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</si>
  <si>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</si>
  <si>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</si>
  <si>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</si>
  <si>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</si>
  <si>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</si>
  <si>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</si>
  <si>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</si>
  <si>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</si>
  <si>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</si>
  <si>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</si>
  <si>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</si>
  <si>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</si>
  <si>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</si>
  <si>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</si>
  <si>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</si>
  <si>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</si>
  <si>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</si>
  <si>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</si>
  <si>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</si>
  <si>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</si>
  <si>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</si>
  <si>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</si>
  <si>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</si>
  <si>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</si>
  <si>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</si>
  <si>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</si>
  <si>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</si>
  <si>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</si>
  <si>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</si>
  <si>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</si>
  <si>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</si>
  <si>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</si>
  <si>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</si>
  <si>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</si>
  <si>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</si>
  <si>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</si>
  <si>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</si>
  <si>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</si>
  <si>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</si>
  <si>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</si>
  <si>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</si>
  <si>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</si>
  <si>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</si>
  <si>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</si>
  <si>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</si>
  <si>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</si>
  <si>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</si>
  <si>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</si>
  <si>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</si>
  <si>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</si>
  <si>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</si>
  <si>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</si>
  <si>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</si>
  <si>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</si>
  <si>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</si>
  <si>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</si>
  <si>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</si>
  <si>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</si>
  <si>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</si>
  <si>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</si>
  <si>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</si>
  <si>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</si>
  <si>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</si>
  <si>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</si>
  <si>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</si>
  <si>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</si>
  <si>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</si>
  <si>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</si>
  <si>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</si>
  <si>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</si>
  <si>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</si>
  <si>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</si>
  <si>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</si>
  <si>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</si>
  <si>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</si>
  <si>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</si>
  <si>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</si>
  <si>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</si>
  <si>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</si>
  <si>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</si>
  <si>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</si>
  <si>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</si>
  <si>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</si>
  <si>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</si>
  <si>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</si>
  <si>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</si>
  <si>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</si>
  <si>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</si>
  <si>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</si>
  <si>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</si>
  <si>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</si>
  <si>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</si>
  <si>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</si>
  <si>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</si>
  <si>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</si>
  <si>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</si>
  <si>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</si>
  <si>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</si>
  <si>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</si>
  <si>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</si>
  <si>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</si>
  <si>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</si>
  <si>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</si>
  <si>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</si>
  <si>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</si>
  <si>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</si>
  <si>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</si>
  <si>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</si>
  <si>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</si>
  <si>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</si>
  <si>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</si>
  <si>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</si>
  <si>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</si>
  <si>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</si>
  <si>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</si>
  <si>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</si>
  <si>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</si>
  <si>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</si>
  <si>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</si>
  <si>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</si>
  <si>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</si>
  <si>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</si>
  <si>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</si>
  <si>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</si>
  <si>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</si>
  <si>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</si>
  <si>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</si>
  <si>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</si>
  <si>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</si>
  <si>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</si>
  <si>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</si>
  <si>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</si>
  <si>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</si>
  <si>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</si>
  <si>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</si>
  <si>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</si>
  <si>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</si>
  <si>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</si>
  <si>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</si>
  <si>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</si>
  <si>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</si>
  <si>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</si>
  <si>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</si>
  <si>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</si>
  <si>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</si>
  <si>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</si>
  <si>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</si>
  <si>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</si>
  <si>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</si>
  <si>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</si>
  <si>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</si>
  <si>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</si>
  <si>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</si>
  <si>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</si>
  <si>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</si>
  <si>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</si>
  <si>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</si>
  <si>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</si>
  <si>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</si>
  <si>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</si>
  <si>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</si>
  <si>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</si>
  <si>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</si>
  <si>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</si>
  <si>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</si>
  <si>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</si>
  <si>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</si>
  <si>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</si>
  <si>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</si>
  <si>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</si>
  <si>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</si>
  <si>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</si>
  <si>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</si>
  <si>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</si>
  <si>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</si>
  <si>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</si>
  <si>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</si>
  <si>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</si>
  <si>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</si>
  <si>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</si>
  <si>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</si>
  <si>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</si>
  <si>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</si>
  <si>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</si>
  <si>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</si>
  <si>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</si>
  <si>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</si>
  <si>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</si>
  <si>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</si>
  <si>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</si>
  <si>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</si>
  <si>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</si>
  <si>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</si>
  <si>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</si>
  <si>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</si>
  <si>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</si>
  <si>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</si>
  <si>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</si>
  <si>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</si>
  <si>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</si>
  <si>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</si>
  <si>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</si>
  <si>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</si>
  <si>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</si>
  <si>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</si>
  <si>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</si>
  <si>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</si>
  <si>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</si>
  <si>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</si>
  <si>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</si>
  <si>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</si>
  <si>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</si>
  <si>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</si>
  <si>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</si>
  <si>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</si>
  <si>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</si>
  <si>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</si>
  <si>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</si>
  <si>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</si>
  <si>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</si>
  <si>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</si>
  <si>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</si>
  <si>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</si>
  <si>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</si>
  <si>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</si>
  <si>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</si>
  <si>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</si>
  <si>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</si>
  <si>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</si>
  <si>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</si>
  <si>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</si>
  <si>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</si>
  <si>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</si>
  <si>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</si>
  <si>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</si>
  <si>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</si>
  <si>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</si>
  <si>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</si>
  <si>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</si>
  <si>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</si>
  <si>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</si>
  <si>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</si>
  <si>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</si>
  <si>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</si>
  <si>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</si>
  <si>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</si>
  <si>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</si>
  <si>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</si>
  <si>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</si>
  <si>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</si>
  <si>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</si>
  <si>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</si>
  <si>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</si>
  <si>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</si>
  <si>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</si>
  <si>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</si>
  <si>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</si>
  <si>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</si>
  <si>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</si>
  <si>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</si>
  <si>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</si>
  <si>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</si>
  <si>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</si>
  <si>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</si>
  <si>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</si>
  <si>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</si>
  <si>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</si>
  <si>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</si>
  <si>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</si>
  <si>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</si>
  <si>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</si>
  <si>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</si>
  <si>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</si>
  <si>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</si>
  <si>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</si>
  <si>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</si>
  <si>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</si>
  <si>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</si>
  <si>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</si>
  <si>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</si>
  <si>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</si>
  <si>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</si>
  <si>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</si>
  <si>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</si>
  <si>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</si>
  <si>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</si>
  <si>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</si>
  <si>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</si>
  <si>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</si>
  <si>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</si>
  <si>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</si>
  <si>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</si>
  <si>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</si>
  <si>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</si>
  <si>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</si>
  <si>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</si>
  <si>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</si>
  <si>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</si>
  <si>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</si>
  <si>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</si>
  <si>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</si>
  <si>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</si>
  <si>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</si>
  <si>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</si>
  <si>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</si>
  <si>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</si>
  <si>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</si>
  <si>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</si>
  <si>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</si>
  <si>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</si>
  <si>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</si>
  <si>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</si>
  <si>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</si>
  <si>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</si>
  <si>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</si>
  <si>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</si>
  <si>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</si>
  <si>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</si>
  <si>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</si>
  <si>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</si>
  <si>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</si>
  <si>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</si>
  <si>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</si>
  <si>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</si>
  <si>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</si>
  <si>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</si>
  <si>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</si>
  <si>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</si>
  <si>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</si>
  <si>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</si>
  <si>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</si>
  <si>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</si>
  <si>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</si>
  <si>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</si>
  <si>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</si>
  <si>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</si>
  <si>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</si>
  <si>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</si>
  <si>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</si>
  <si>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</si>
  <si>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</si>
  <si>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</si>
  <si>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</si>
  <si>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</si>
  <si>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</si>
  <si>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</si>
  <si>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</si>
  <si>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</si>
  <si>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</si>
  <si>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</si>
  <si>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</si>
  <si>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</si>
  <si>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</si>
  <si>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</si>
  <si>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</si>
  <si>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</si>
  <si>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</si>
  <si>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</si>
  <si>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</si>
  <si>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</si>
  <si>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</si>
  <si>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</si>
  <si>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</si>
  <si>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</si>
  <si>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</si>
  <si>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</si>
  <si>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</si>
  <si>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</si>
  <si>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</si>
  <si>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</si>
  <si>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</si>
  <si>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</si>
  <si>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</si>
  <si>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</si>
  <si>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</si>
  <si>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</si>
  <si>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</si>
  <si>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</si>
  <si>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</si>
  <si>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</si>
  <si>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</si>
  <si>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</si>
  <si>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</si>
  <si>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</si>
  <si>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</si>
  <si>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</si>
  <si>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</si>
  <si>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</si>
  <si>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</si>
  <si>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</si>
  <si>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</si>
  <si>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</si>
  <si>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</si>
  <si>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</si>
  <si>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</si>
  <si>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</si>
  <si>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</si>
  <si>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</si>
  <si>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</si>
  <si>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</si>
  <si>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</si>
  <si>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</si>
  <si>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</si>
  <si>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</si>
  <si>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</si>
  <si>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</si>
  <si>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</si>
  <si>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</si>
  <si>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</si>
  <si>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</si>
  <si>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</si>
  <si>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</si>
  <si>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</si>
  <si>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</si>
  <si>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</si>
  <si>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</si>
  <si>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</si>
  <si>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</si>
  <si>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</si>
  <si>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</si>
  <si>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</si>
  <si>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</si>
  <si>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</si>
  <si>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</si>
  <si>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</si>
  <si>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</si>
  <si>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</si>
  <si>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</si>
  <si>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</si>
  <si>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</si>
  <si>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</si>
  <si>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</si>
  <si>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</si>
  <si>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</si>
  <si>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</si>
  <si>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</si>
  <si>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</si>
  <si>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</si>
  <si>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</si>
  <si>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</si>
  <si>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</si>
  <si>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</si>
  <si>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</si>
  <si>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</si>
  <si>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</si>
  <si>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</si>
  <si>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</si>
  <si>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</si>
  <si>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</si>
  <si>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</si>
  <si>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</si>
  <si>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</si>
  <si>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</si>
  <si>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</si>
  <si>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</si>
  <si>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</si>
  <si>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</si>
  <si>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</si>
  <si>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</si>
  <si>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</si>
  <si>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</si>
  <si>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</si>
  <si>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</si>
  <si>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</si>
  <si>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</si>
  <si>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</si>
  <si>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</si>
  <si>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</si>
  <si>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</si>
  <si>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</si>
  <si>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</si>
  <si>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</si>
  <si>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</si>
  <si>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</si>
  <si>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</si>
  <si>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</si>
  <si>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</si>
  <si>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</si>
  <si>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</si>
  <si>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</si>
  <si>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</si>
  <si>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</si>
  <si>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</si>
  <si>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</si>
  <si>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</si>
  <si>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</si>
  <si>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</si>
  <si>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</si>
  <si>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</si>
  <si>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</si>
  <si>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</si>
  <si>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</si>
  <si>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</si>
  <si>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</si>
  <si>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</si>
  <si>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</si>
  <si>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</si>
  <si>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</si>
  <si>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</si>
  <si>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</si>
  <si>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</si>
  <si>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</si>
  <si>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</si>
  <si>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</si>
  <si>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</si>
  <si>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</si>
  <si>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</si>
  <si>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</si>
  <si>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</si>
  <si>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</si>
  <si>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</si>
  <si>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</si>
  <si>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</si>
  <si>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</si>
  <si>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</si>
  <si>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</si>
  <si>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</si>
  <si>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</si>
  <si>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</si>
  <si>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</si>
  <si>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</si>
  <si>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</si>
  <si>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</si>
  <si>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</si>
  <si>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</si>
  <si>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</si>
  <si>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</si>
  <si>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</si>
  <si>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</si>
  <si>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</si>
  <si>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</si>
  <si>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</si>
  <si>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</si>
  <si>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</si>
  <si>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</si>
  <si>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</si>
  <si>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</si>
  <si>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</si>
  <si>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</si>
  <si>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</si>
  <si>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</si>
  <si>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</si>
  <si>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</si>
  <si>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</si>
  <si>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</si>
  <si>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</si>
  <si>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</si>
  <si>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</si>
  <si>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</si>
  <si>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</si>
  <si>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</si>
  <si>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</si>
  <si>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</si>
  <si>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</si>
  <si>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</si>
  <si>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</si>
  <si>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</si>
  <si>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</si>
  <si>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</si>
  <si>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</si>
  <si>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</si>
  <si>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</si>
  <si>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</si>
  <si>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</si>
  <si>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</si>
  <si>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</si>
  <si>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</si>
  <si>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</si>
  <si>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</si>
  <si>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</si>
  <si>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</si>
  <si>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</si>
  <si>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</si>
  <si>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</si>
  <si>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</si>
  <si>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</si>
  <si>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</si>
  <si>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</si>
  <si>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</si>
  <si>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</si>
  <si>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</si>
  <si>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</si>
  <si>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</si>
  <si>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</si>
  <si>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</si>
  <si>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</si>
  <si>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</si>
  <si>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</si>
  <si>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</si>
  <si>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</si>
  <si>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</si>
  <si>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</si>
  <si>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</si>
  <si>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</si>
  <si>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</si>
  <si>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</si>
  <si>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</si>
  <si>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</si>
  <si>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</si>
  <si>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</si>
  <si>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</si>
  <si>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</si>
  <si>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</si>
  <si>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</si>
  <si>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</si>
  <si>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</si>
  <si>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</si>
  <si>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</si>
  <si>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</si>
  <si>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</si>
  <si>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</si>
  <si>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</si>
  <si>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</si>
  <si>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</si>
  <si>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</si>
  <si>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</si>
  <si>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</si>
  <si>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</si>
  <si>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</si>
  <si>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</si>
  <si>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</si>
  <si>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</si>
  <si>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</si>
  <si>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</si>
  <si>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</si>
  <si>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</si>
  <si>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</si>
  <si>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</si>
  <si>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</si>
  <si>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</si>
  <si>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</si>
  <si>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</si>
  <si>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</si>
  <si>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</si>
  <si>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</si>
  <si>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</si>
  <si>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</si>
  <si>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</si>
  <si>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</si>
  <si>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</si>
  <si>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</si>
  <si>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</si>
  <si>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</si>
  <si>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</si>
  <si>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</si>
  <si>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</si>
  <si>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</si>
  <si>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</si>
  <si>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</si>
  <si>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</si>
  <si>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</si>
  <si>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</si>
  <si>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</si>
  <si>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</si>
  <si>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</si>
  <si>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</si>
  <si>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</si>
  <si>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</si>
  <si>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</si>
  <si>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</si>
  <si>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</si>
  <si>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</si>
  <si>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</si>
  <si>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</si>
  <si>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</si>
  <si>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</si>
  <si>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</si>
  <si>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</si>
  <si>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</si>
  <si>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</si>
  <si>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</si>
  <si>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</si>
  <si>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</si>
  <si>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</si>
  <si>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</si>
  <si>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</si>
  <si>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</si>
  <si>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</si>
  <si>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</si>
  <si>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</si>
  <si>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</si>
  <si>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</si>
  <si>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</si>
  <si>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</si>
  <si>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</si>
  <si>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</si>
  <si>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</si>
  <si>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</si>
  <si>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</si>
  <si>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</si>
  <si>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</si>
  <si>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</si>
  <si>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</si>
  <si>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</si>
  <si>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</si>
  <si>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</si>
  <si>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</si>
  <si>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</si>
  <si>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</si>
  <si>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</si>
  <si>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</si>
  <si>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</si>
  <si>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</si>
  <si>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</si>
  <si>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</si>
  <si>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</si>
  <si>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</si>
  <si>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</si>
  <si>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</si>
  <si>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</si>
  <si>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</si>
  <si>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</si>
  <si>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</si>
  <si>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</si>
  <si>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</si>
  <si>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</si>
  <si>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</si>
  <si>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</si>
  <si>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</si>
  <si>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</si>
  <si>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</si>
  <si>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</si>
  <si>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</si>
  <si>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</si>
  <si>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</si>
  <si>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</si>
  <si>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</si>
  <si>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</si>
  <si>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</si>
  <si>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</si>
  <si>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</si>
  <si>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</si>
  <si>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</si>
  <si>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</si>
  <si>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</si>
  <si>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</si>
  <si>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</si>
  <si>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</si>
  <si>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</si>
  <si>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</si>
  <si>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</si>
  <si>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</si>
  <si>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</si>
  <si>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</si>
  <si>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</si>
  <si>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</si>
  <si>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</si>
  <si>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</si>
  <si>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</si>
  <si>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</si>
  <si>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</si>
  <si>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</si>
  <si>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</si>
  <si>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</si>
  <si>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</si>
  <si>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</si>
  <si>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</si>
  <si>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</si>
  <si>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</si>
  <si>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</si>
  <si>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</si>
  <si>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</si>
  <si>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</si>
  <si>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</si>
  <si>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</si>
  <si>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</si>
  <si>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</si>
  <si>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</si>
  <si>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</si>
  <si>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</si>
  <si>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</si>
  <si>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</si>
  <si>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</si>
  <si>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</si>
  <si>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</si>
  <si>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</si>
  <si>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</si>
  <si>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</si>
  <si>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</si>
  <si>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</si>
  <si>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</si>
  <si>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</si>
  <si>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</si>
  <si>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</si>
  <si>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</si>
  <si>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</si>
  <si>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</si>
  <si>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</si>
  <si>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</si>
  <si>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</si>
  <si>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</si>
  <si>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</si>
  <si>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</si>
  <si>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</si>
  <si>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</si>
  <si>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</si>
  <si>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</si>
  <si>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</si>
  <si>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</si>
  <si>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</si>
  <si>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</si>
  <si>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</si>
  <si>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</si>
  <si>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</si>
  <si>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</si>
  <si>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</si>
  <si>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</si>
  <si>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</si>
  <si>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</si>
  <si>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</si>
  <si>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</si>
  <si>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</si>
  <si>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</si>
  <si>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</si>
  <si>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</si>
  <si>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</si>
  <si>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</si>
  <si>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</si>
  <si>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</si>
  <si>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</si>
  <si>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</si>
  <si>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</si>
  <si>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</si>
  <si>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</si>
  <si>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</si>
  <si>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</si>
  <si>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</si>
  <si>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</si>
  <si>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</si>
  <si>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</si>
  <si>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</si>
  <si>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</si>
  <si>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</si>
  <si>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</si>
  <si>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</si>
  <si>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</si>
  <si>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</si>
  <si>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</si>
  <si>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</si>
  <si>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</si>
  <si>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</si>
  <si>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</si>
  <si>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</si>
  <si>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</si>
  <si>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</si>
  <si>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</si>
  <si>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</si>
  <si>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</si>
  <si>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</si>
  <si>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</si>
  <si>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</si>
  <si>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</si>
  <si>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</si>
  <si>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</si>
  <si>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</si>
  <si>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</si>
  <si>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</si>
  <si>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</si>
  <si>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</si>
  <si>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</si>
  <si>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</si>
  <si>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</si>
  <si>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</si>
  <si>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</si>
  <si>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</si>
  <si>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</si>
  <si>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</si>
  <si>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</si>
  <si>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</si>
  <si>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</si>
  <si>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</si>
  <si>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</si>
  <si>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</si>
  <si>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</si>
  <si>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</si>
  <si>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</si>
  <si>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</si>
  <si>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</si>
  <si>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</si>
  <si>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</si>
  <si>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</si>
  <si>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</si>
  <si>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</si>
  <si>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</si>
  <si>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</si>
  <si>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</si>
  <si>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</si>
  <si>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</si>
  <si>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</si>
  <si>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</si>
  <si>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</si>
  <si>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</si>
  <si>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</si>
  <si>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</si>
  <si>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</si>
  <si>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</si>
  <si>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</si>
  <si>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</si>
  <si>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</si>
  <si>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</si>
  <si>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</si>
  <si>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</si>
  <si>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</si>
  <si>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</si>
  <si>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</si>
  <si>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</si>
  <si>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</si>
  <si>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</si>
  <si>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</si>
  <si>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</si>
  <si>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</si>
  <si>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</si>
  <si>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</si>
  <si>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</si>
  <si>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</si>
  <si>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</si>
  <si>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</si>
  <si>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</si>
  <si>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</si>
  <si>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</si>
  <si>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</si>
  <si>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</si>
  <si>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</si>
  <si>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</si>
  <si>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</si>
  <si>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</si>
  <si>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</si>
  <si>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</si>
  <si>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</si>
  <si>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</si>
  <si>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</si>
  <si>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</si>
  <si>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</si>
  <si>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</si>
  <si>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</si>
  <si>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</si>
  <si>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</si>
  <si>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</si>
  <si>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</si>
  <si>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</si>
  <si>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</si>
  <si>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</si>
  <si>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</si>
  <si>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</si>
  <si>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</si>
  <si>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</si>
  <si>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</si>
  <si>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</si>
  <si>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</si>
  <si>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</si>
  <si>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</si>
  <si>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</si>
  <si>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</si>
  <si>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</si>
  <si>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</si>
  <si>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</si>
  <si>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</si>
  <si>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</si>
  <si>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</si>
  <si>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</si>
  <si>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</si>
  <si>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</si>
  <si>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</si>
  <si>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</si>
  <si>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</si>
  <si>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</si>
  <si>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</si>
  <si>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</si>
  <si>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</si>
  <si>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</si>
  <si>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</si>
  <si>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</si>
  <si>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</si>
  <si>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</si>
  <si>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</si>
  <si>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</si>
  <si>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</si>
  <si>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</si>
  <si>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</si>
  <si>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</si>
  <si>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</si>
  <si>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</si>
  <si>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</si>
  <si>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</si>
  <si>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</si>
  <si>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</si>
  <si>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</si>
  <si>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</si>
  <si>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</si>
  <si>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</si>
  <si>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</si>
  <si>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</si>
  <si>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</si>
  <si>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</si>
  <si>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</si>
  <si>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</si>
  <si>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</si>
  <si>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</si>
  <si>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</si>
  <si>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</si>
  <si>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</si>
  <si>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</si>
  <si>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</si>
  <si>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</si>
  <si>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</si>
  <si>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</si>
  <si>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</si>
  <si>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</si>
  <si>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</si>
  <si>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</si>
  <si>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</si>
  <si>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</si>
  <si>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</si>
  <si>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</si>
  <si>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</si>
  <si>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</si>
  <si>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</si>
  <si>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</si>
  <si>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</si>
  <si>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</si>
  <si>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</si>
  <si>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</si>
  <si>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</si>
  <si>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</si>
  <si>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</si>
  <si>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</si>
  <si>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</si>
  <si>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</si>
  <si>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</si>
  <si>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</si>
  <si>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</si>
  <si>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</si>
  <si>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</si>
  <si>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</si>
  <si>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</si>
  <si>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</si>
  <si>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</si>
  <si>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</si>
  <si>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</si>
  <si>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</si>
  <si>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</si>
  <si>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</si>
  <si>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</si>
  <si>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</si>
  <si>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</si>
  <si>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</si>
  <si>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</si>
  <si>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</si>
  <si>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</si>
  <si>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</si>
  <si>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</si>
  <si>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</si>
  <si>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</si>
  <si>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</si>
  <si>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</si>
  <si>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</si>
  <si>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</si>
  <si>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</si>
  <si>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</si>
  <si>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</si>
  <si>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</si>
  <si>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</si>
  <si>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</si>
  <si>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</si>
  <si>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</si>
  <si>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</si>
  <si>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</si>
  <si>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</si>
  <si>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</si>
  <si>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</si>
  <si>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</si>
  <si>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</si>
  <si>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</si>
  <si>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</si>
  <si>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</si>
  <si>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</si>
  <si>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</si>
  <si>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</si>
  <si>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</si>
  <si>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</si>
  <si>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</si>
  <si>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</si>
  <si>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</si>
  <si>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</si>
  <si>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</si>
  <si>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</si>
  <si>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</si>
  <si>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</si>
  <si>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</si>
  <si>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</si>
  <si>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</si>
  <si>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</si>
  <si>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</si>
  <si>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</si>
  <si>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</si>
  <si>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</si>
  <si>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</si>
  <si>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</si>
  <si>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</si>
  <si>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</si>
  <si>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</si>
  <si>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</si>
  <si>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</si>
  <si>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</si>
  <si>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</si>
  <si>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</si>
  <si>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</si>
  <si>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</si>
  <si>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</si>
  <si>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</si>
  <si>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</si>
  <si>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</si>
  <si>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</si>
  <si>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</si>
  <si>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</si>
  <si>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</si>
  <si>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</si>
  <si>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</si>
  <si>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</si>
  <si>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</si>
  <si>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</si>
  <si>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</si>
  <si>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</si>
  <si>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</si>
  <si>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</si>
  <si>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</si>
  <si>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</si>
  <si>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</si>
  <si>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</si>
  <si>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</si>
  <si>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</si>
  <si>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</si>
  <si>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</si>
  <si>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</si>
  <si>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</si>
  <si>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</si>
  <si>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</si>
  <si>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</si>
  <si>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</si>
  <si>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</si>
  <si>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</si>
  <si>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</si>
  <si>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</si>
  <si>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</si>
  <si>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</si>
  <si>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</si>
  <si>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</si>
  <si>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</si>
  <si>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</si>
  <si>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</si>
  <si>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</si>
  <si>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</si>
  <si>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</si>
  <si>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</si>
  <si>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</si>
  <si>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</si>
  <si>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</si>
  <si>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</si>
  <si>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</si>
  <si>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</si>
  <si>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</si>
  <si>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</si>
  <si>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</si>
  <si>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</si>
  <si>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</si>
  <si>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</si>
  <si>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</si>
  <si>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</si>
  <si>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</si>
  <si>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</si>
  <si>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</si>
  <si>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</si>
  <si>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</si>
  <si>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</si>
  <si>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</si>
  <si>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</si>
  <si>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</si>
  <si>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</si>
  <si>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</si>
  <si>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</si>
  <si>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</si>
  <si>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</si>
  <si>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</si>
  <si>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</si>
  <si>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</si>
  <si>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</si>
  <si>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</si>
  <si>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</si>
  <si>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</si>
  <si>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</si>
  <si>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</si>
  <si>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</si>
  <si>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</si>
  <si>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</si>
  <si>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</si>
  <si>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</si>
  <si>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</si>
  <si>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</si>
  <si>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</si>
  <si>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</si>
  <si>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</si>
  <si>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</si>
  <si>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</si>
  <si>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</si>
  <si>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</si>
  <si>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</si>
  <si>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</si>
  <si>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</si>
  <si>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</si>
  <si>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</si>
  <si>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</si>
  <si>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</si>
  <si>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</si>
  <si>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</si>
  <si>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</si>
  <si>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</si>
  <si>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</si>
  <si>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</si>
  <si>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</si>
  <si>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</si>
  <si>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</si>
  <si>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</si>
  <si>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</si>
  <si>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</si>
  <si>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</si>
  <si>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</si>
  <si>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</si>
  <si>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</si>
  <si>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</si>
  <si>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</si>
  <si>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</si>
  <si>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</si>
  <si>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</si>
  <si>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</si>
  <si>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</si>
  <si>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</si>
  <si>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</si>
  <si>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</si>
  <si>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</si>
  <si>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</si>
  <si>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</si>
  <si>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</si>
  <si>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</si>
  <si>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</si>
  <si>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</si>
  <si>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</si>
  <si>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</si>
  <si>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</si>
  <si>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</si>
  <si>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</si>
  <si>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</si>
  <si>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</si>
  <si>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</si>
  <si>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</si>
  <si>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</si>
  <si>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</si>
  <si>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</si>
  <si>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</si>
  <si>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</si>
  <si>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</si>
  <si>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</si>
  <si>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</si>
  <si>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</si>
  <si>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</si>
  <si>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</si>
  <si>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</si>
  <si>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</si>
  <si>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</si>
  <si>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</si>
  <si>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</si>
  <si>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</si>
  <si>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</si>
  <si>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</si>
  <si>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</si>
  <si>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</si>
  <si>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</si>
  <si>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</si>
  <si>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</si>
  <si>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</si>
  <si>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</si>
  <si>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</si>
  <si>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</si>
  <si>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</si>
  <si>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</si>
  <si>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</si>
  <si>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</si>
  <si>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</si>
  <si>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</si>
  <si>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</si>
  <si>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</si>
  <si>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</si>
  <si>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</si>
  <si>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</si>
  <si>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</si>
  <si>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</si>
  <si>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</si>
  <si>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</si>
  <si>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</si>
  <si>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</si>
  <si>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</si>
  <si>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</si>
  <si>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</si>
  <si>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</si>
  <si>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</si>
  <si>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</si>
  <si>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</si>
  <si>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</si>
  <si>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</si>
  <si>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</si>
  <si>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</si>
  <si>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</si>
  <si>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</si>
  <si>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</si>
  <si>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</si>
  <si>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</si>
  <si>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</si>
  <si>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</si>
  <si>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</si>
  <si>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</si>
  <si>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</si>
  <si>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</si>
  <si>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</si>
  <si>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</si>
  <si>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</si>
  <si>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</si>
  <si>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</si>
  <si>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</si>
  <si>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</si>
  <si>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</si>
  <si>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</si>
  <si>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</si>
  <si>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</si>
  <si>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</si>
  <si>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</si>
  <si>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</si>
  <si>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</si>
  <si>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</si>
  <si>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</si>
  <si>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</si>
  <si>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</si>
  <si>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</si>
  <si>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</si>
  <si>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</si>
  <si>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</si>
  <si>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</si>
  <si>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</si>
  <si>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</si>
  <si>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</si>
  <si>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</si>
  <si>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</si>
  <si>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</si>
  <si>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</si>
  <si>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</si>
  <si>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</si>
  <si>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</si>
  <si>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</si>
  <si>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</si>
  <si>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</si>
  <si>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</si>
  <si>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</si>
  <si>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</si>
  <si>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</si>
  <si>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</si>
  <si>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</si>
  <si>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</si>
  <si>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</si>
  <si>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</si>
  <si>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</si>
  <si>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</si>
  <si>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</si>
  <si>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</si>
  <si>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</si>
  <si>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</si>
  <si>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</si>
  <si>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</si>
  <si>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</si>
  <si>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</si>
  <si>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</si>
  <si>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</si>
  <si>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</si>
  <si>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</si>
  <si>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</si>
  <si>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</si>
  <si>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</si>
  <si>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</si>
  <si>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</si>
  <si>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</si>
  <si>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</si>
  <si>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</si>
  <si>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</si>
  <si>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</si>
  <si>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</si>
  <si>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</si>
  <si>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</si>
  <si>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</si>
  <si>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</si>
  <si>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</si>
  <si>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</si>
  <si>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</si>
  <si>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</si>
  <si>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</si>
  <si>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</si>
  <si>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</si>
  <si>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</si>
  <si>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</si>
  <si>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</si>
  <si>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</si>
  <si>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</si>
  <si>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</si>
  <si>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</si>
  <si>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</si>
  <si>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</si>
  <si>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</si>
  <si>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</si>
  <si>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</si>
  <si>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</si>
  <si>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</si>
  <si>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</si>
  <si>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</si>
  <si>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</si>
  <si>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</si>
  <si>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</si>
  <si>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</si>
  <si>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</si>
  <si>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</si>
  <si>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</si>
  <si>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</si>
  <si>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</si>
  <si>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</si>
  <si>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</si>
  <si>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</si>
  <si>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</si>
  <si>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</si>
  <si>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</si>
  <si>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</si>
  <si>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</si>
  <si>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</si>
  <si>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</si>
  <si>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</si>
  <si>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</si>
  <si>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</si>
  <si>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</si>
  <si>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</si>
  <si>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</si>
  <si>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</si>
  <si>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</si>
  <si>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</si>
  <si>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</si>
  <si>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</si>
  <si>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</si>
  <si>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</si>
  <si>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</si>
  <si>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</si>
  <si>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</si>
  <si>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</si>
  <si>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</si>
  <si>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</si>
  <si>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</si>
  <si>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</si>
  <si>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</si>
  <si>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</si>
  <si>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</si>
  <si>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</si>
  <si>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</si>
  <si>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</si>
  <si>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</si>
  <si>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</si>
  <si>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</si>
  <si>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</si>
  <si>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</si>
  <si>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</si>
  <si>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</si>
  <si>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</si>
  <si>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</si>
  <si>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</si>
  <si>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</si>
  <si>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</si>
  <si>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</si>
  <si>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</si>
  <si>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</si>
  <si>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</si>
  <si>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</si>
  <si>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</si>
  <si>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</si>
  <si>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</si>
  <si>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</si>
  <si>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</si>
  <si>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</si>
  <si>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</si>
  <si>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</si>
  <si>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</si>
  <si>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</si>
  <si>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</si>
  <si>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</si>
  <si>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</si>
  <si>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</si>
  <si>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</si>
  <si>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</si>
  <si>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</si>
  <si>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</si>
  <si>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</si>
  <si>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</si>
  <si>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</si>
  <si>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</si>
  <si>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</si>
  <si>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</si>
  <si>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</si>
  <si>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</si>
  <si>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</si>
  <si>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</si>
  <si>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</si>
  <si>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</si>
  <si>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</si>
  <si>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</si>
  <si>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</si>
  <si>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</si>
  <si>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</si>
  <si>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</si>
  <si>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</si>
  <si>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</si>
  <si>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</si>
  <si>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</si>
  <si>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</si>
  <si>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</si>
  <si>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</si>
  <si>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</si>
  <si>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</si>
  <si>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</si>
  <si>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</si>
  <si>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</si>
  <si>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</si>
  <si>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</si>
  <si>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</si>
  <si>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</si>
  <si>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</si>
  <si>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</si>
  <si>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</si>
  <si>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</si>
  <si>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</si>
  <si>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</si>
  <si>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</si>
  <si>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</si>
  <si>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</si>
  <si>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</si>
  <si>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</si>
  <si>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</si>
  <si>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</si>
  <si>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</si>
  <si>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</si>
  <si>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</si>
  <si>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</si>
  <si>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</si>
  <si>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</si>
  <si>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</si>
  <si>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</si>
  <si>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</si>
  <si>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</si>
  <si>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</si>
  <si>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</si>
  <si>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</si>
  <si>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</si>
  <si>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</si>
  <si>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</si>
  <si>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</si>
  <si>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</si>
  <si>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</si>
  <si>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</si>
  <si>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</si>
  <si>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</si>
  <si>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</si>
  <si>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</si>
  <si>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</si>
  <si>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</si>
  <si>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</si>
  <si>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</si>
  <si>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</si>
  <si>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</si>
  <si>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</si>
  <si>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</si>
  <si>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</si>
  <si>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</si>
  <si>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</si>
  <si>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</si>
  <si>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</si>
  <si>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</si>
  <si>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</si>
  <si>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</si>
  <si>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</si>
  <si>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</si>
  <si>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</si>
  <si>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</si>
  <si>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</si>
  <si>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</si>
  <si>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</si>
  <si>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</si>
  <si>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</si>
  <si>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</si>
  <si>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</si>
  <si>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</si>
  <si>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</si>
  <si>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</si>
  <si>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</si>
  <si>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</si>
  <si>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</si>
  <si>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</si>
  <si>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</si>
  <si>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</si>
  <si>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</si>
  <si>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</si>
  <si>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</si>
  <si>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</si>
  <si>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</si>
  <si>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</si>
  <si>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</si>
  <si>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</si>
  <si>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</si>
  <si>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</si>
  <si>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</si>
  <si>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</si>
  <si>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</si>
  <si>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</si>
  <si>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</si>
  <si>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</si>
  <si>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</si>
  <si>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</si>
  <si>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</si>
  <si>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</si>
  <si>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</si>
  <si>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</si>
  <si>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</si>
  <si>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</si>
  <si>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</si>
  <si>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</si>
  <si>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</si>
  <si>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</si>
  <si>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</si>
  <si>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</si>
  <si>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</si>
  <si>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</si>
  <si>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</si>
  <si>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</si>
  <si>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</si>
  <si>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</si>
  <si>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</si>
  <si>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</si>
  <si>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</si>
  <si>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</si>
  <si>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</si>
  <si>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</si>
  <si>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</si>
  <si>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</si>
  <si>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</si>
  <si>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</si>
  <si>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</si>
  <si>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</si>
  <si>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</si>
  <si>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</si>
  <si>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</si>
  <si>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</si>
  <si>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</si>
  <si>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</si>
  <si>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</si>
  <si>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</si>
  <si>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</si>
  <si>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</si>
  <si>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</si>
  <si>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</si>
  <si>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</si>
  <si>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</si>
  <si>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</si>
  <si>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</si>
  <si>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</si>
  <si>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</si>
  <si>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</si>
  <si>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</si>
  <si>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</si>
  <si>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</si>
  <si>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</si>
  <si>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</si>
  <si>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</si>
  <si>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</si>
  <si>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</si>
  <si>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</si>
  <si>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</si>
  <si>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</si>
  <si>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</si>
  <si>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</si>
  <si>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</si>
  <si>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</si>
  <si>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</si>
  <si>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</si>
  <si>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</si>
  <si>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</si>
  <si>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</si>
  <si>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</si>
  <si>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</si>
  <si>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</si>
  <si>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</si>
  <si>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</si>
  <si>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</si>
  <si>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</si>
  <si>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</si>
  <si>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</si>
  <si>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</si>
  <si>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</si>
  <si>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</si>
  <si>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</si>
  <si>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</si>
  <si>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</si>
  <si>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</si>
  <si>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</si>
  <si>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</si>
  <si>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</si>
  <si>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</si>
  <si>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</si>
  <si>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</si>
  <si>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</si>
  <si>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</si>
  <si>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</si>
  <si>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</si>
  <si>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</si>
  <si>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</si>
  <si>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</si>
  <si>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</si>
  <si>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</si>
  <si>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</si>
  <si>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</si>
  <si>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</si>
  <si>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</si>
  <si>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</si>
  <si>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</si>
  <si>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</si>
  <si>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</si>
  <si>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</si>
  <si>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</si>
  <si>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</si>
  <si>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</si>
  <si>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</si>
  <si>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</si>
  <si>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</si>
  <si>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</si>
  <si>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</si>
  <si>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</si>
  <si>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</si>
  <si>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</si>
  <si>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</si>
  <si>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</si>
  <si>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</si>
  <si>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</si>
  <si>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</si>
  <si>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</si>
  <si>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</si>
  <si>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</si>
  <si>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</si>
  <si>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</si>
  <si>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</si>
  <si>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</si>
  <si>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</si>
  <si>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</si>
  <si>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</si>
  <si>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</si>
  <si>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</si>
  <si>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</si>
  <si>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</si>
  <si>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</si>
  <si>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</si>
  <si>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</si>
  <si>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</si>
  <si>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</si>
  <si>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</si>
  <si>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</si>
  <si>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</si>
  <si>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</si>
  <si>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</si>
  <si>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</si>
  <si>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</si>
  <si>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</si>
  <si>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</si>
  <si>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</si>
  <si>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</si>
  <si>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</si>
  <si>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</si>
  <si>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</si>
  <si>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</si>
  <si>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</si>
  <si>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</si>
  <si>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</si>
  <si>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</si>
  <si>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</si>
  <si>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</si>
  <si>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</si>
  <si>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</si>
  <si>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</si>
  <si>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</si>
  <si>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</si>
  <si>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</si>
  <si>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</si>
  <si>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</si>
  <si>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</si>
  <si>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</si>
  <si>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</si>
  <si>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</si>
  <si>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</si>
  <si>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</si>
  <si>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</si>
  <si>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</si>
  <si>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</si>
  <si>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</si>
  <si>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</si>
  <si>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</si>
  <si>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</si>
  <si>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</si>
  <si>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</si>
  <si>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</si>
  <si>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</si>
  <si>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</si>
  <si>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</si>
  <si>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</si>
  <si>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</si>
  <si>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</si>
  <si>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</si>
  <si>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</si>
  <si>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</si>
  <si>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</si>
  <si>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</si>
  <si>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</si>
  <si>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</si>
  <si>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</si>
  <si>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</si>
  <si>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</si>
  <si>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</si>
  <si>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</si>
  <si>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</si>
  <si>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</si>
  <si>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</si>
  <si>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</si>
  <si>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</si>
  <si>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</si>
  <si>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</si>
  <si>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</si>
  <si>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</si>
  <si>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</si>
  <si>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</si>
  <si>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</si>
  <si>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</si>
  <si>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</si>
  <si>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</si>
  <si>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</si>
  <si>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</si>
  <si>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</si>
  <si>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</si>
  <si>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</si>
  <si>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</si>
  <si>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</si>
  <si>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</si>
  <si>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</si>
  <si>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</si>
  <si>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</si>
  <si>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</si>
  <si>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</si>
  <si>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</si>
  <si>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</si>
  <si>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</si>
  <si>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</si>
  <si>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</si>
  <si>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</si>
  <si>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</si>
  <si>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</si>
  <si>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</si>
  <si>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</si>
  <si>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</si>
  <si>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</si>
  <si>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</si>
  <si>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</si>
  <si>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</si>
  <si>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</si>
  <si>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</si>
  <si>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</si>
  <si>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</si>
  <si>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</si>
  <si>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</si>
  <si>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</si>
  <si>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</si>
  <si>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</si>
  <si>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</si>
  <si>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</si>
  <si>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</si>
  <si>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</si>
  <si>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</si>
  <si>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</si>
  <si>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</si>
  <si>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</si>
  <si>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</si>
  <si>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</si>
  <si>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</si>
  <si>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</si>
  <si>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</si>
  <si>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</si>
  <si>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</si>
  <si>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</si>
  <si>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</si>
  <si>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</si>
  <si>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</si>
  <si>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</si>
  <si>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</si>
  <si>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</si>
  <si>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</si>
  <si>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</si>
  <si>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</si>
  <si>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</si>
  <si>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</si>
  <si>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</si>
  <si>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</si>
  <si>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</si>
  <si>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</si>
  <si>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</si>
  <si>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</si>
  <si>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</si>
  <si>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</si>
  <si>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</si>
  <si>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</si>
  <si>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</si>
  <si>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</si>
  <si>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</si>
  <si>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</si>
  <si>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</si>
  <si>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</si>
  <si>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</si>
  <si>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</si>
  <si>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</si>
  <si>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</si>
  <si>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</si>
  <si>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</si>
  <si>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</si>
  <si>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</si>
  <si>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</si>
  <si>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</si>
  <si>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</si>
  <si>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</si>
  <si>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</si>
  <si>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</si>
  <si>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</si>
  <si>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</si>
  <si>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</si>
  <si>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</si>
  <si>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</si>
  <si>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</si>
  <si>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</si>
  <si>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</si>
  <si>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</si>
  <si>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</si>
  <si>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</si>
  <si>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</si>
  <si>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</si>
  <si>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</si>
  <si>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</si>
  <si>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</si>
  <si>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</si>
  <si>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</si>
  <si>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</si>
  <si>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</si>
  <si>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</si>
  <si>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</si>
  <si>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</si>
  <si>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</si>
  <si>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</si>
  <si>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</si>
  <si>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</si>
  <si>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</si>
  <si>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</si>
  <si>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</si>
  <si>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</si>
  <si>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</si>
  <si>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</si>
  <si>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</si>
  <si>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</si>
  <si>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</si>
  <si>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</si>
  <si>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</si>
  <si>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</si>
  <si>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</si>
  <si>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</si>
  <si>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</si>
  <si>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</si>
  <si>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</si>
  <si>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</si>
  <si>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</si>
  <si>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</si>
  <si>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</si>
  <si>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</si>
  <si>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</si>
  <si>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</si>
  <si>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</si>
  <si>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</si>
  <si>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</si>
  <si>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</si>
  <si>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</si>
  <si>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</si>
  <si>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</si>
  <si>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</si>
  <si>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</si>
  <si>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</si>
  <si>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</si>
  <si>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</si>
  <si>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</si>
  <si>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</si>
  <si>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</si>
  <si>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</si>
  <si>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</si>
  <si>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</si>
  <si>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</si>
  <si>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</si>
  <si>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</si>
  <si>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</si>
  <si>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</si>
  <si>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</si>
  <si>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</si>
  <si>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</si>
  <si>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</si>
  <si>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</si>
  <si>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</si>
  <si>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</si>
  <si>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</si>
  <si>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</si>
  <si>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</si>
  <si>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</si>
  <si>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</si>
  <si>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</si>
  <si>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</si>
  <si>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</si>
  <si>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</si>
  <si>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</si>
  <si>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</si>
  <si>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</si>
  <si>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</si>
  <si>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</si>
  <si>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</si>
  <si>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</si>
  <si>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</si>
  <si>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</si>
  <si>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</si>
  <si>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</si>
  <si>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</si>
  <si>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</si>
  <si>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</si>
  <si>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</si>
  <si>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</si>
  <si>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</si>
  <si>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</si>
  <si>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</si>
  <si>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</si>
  <si>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</si>
  <si>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</si>
  <si>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</si>
  <si>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</si>
  <si>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</si>
  <si>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</si>
  <si>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</si>
  <si>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</si>
  <si>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</si>
  <si>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</si>
  <si>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</si>
  <si>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</si>
  <si>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</si>
  <si>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</si>
  <si>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</si>
  <si>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</si>
  <si>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</si>
  <si>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</si>
  <si>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</si>
  <si>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</si>
  <si>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</si>
  <si>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</si>
  <si>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</si>
  <si>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</si>
  <si>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</si>
  <si>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</si>
  <si>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</si>
  <si>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</si>
  <si>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</si>
  <si>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</si>
  <si>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</si>
  <si>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</si>
  <si>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</si>
  <si>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</si>
  <si>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</si>
  <si>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</si>
  <si>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</si>
  <si>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</si>
  <si>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</si>
  <si>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</si>
  <si>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</si>
  <si>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</si>
  <si>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</si>
  <si>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</si>
  <si>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</si>
  <si>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</si>
  <si>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</si>
  <si>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</si>
  <si>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</si>
  <si>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</si>
  <si>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</si>
  <si>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</si>
  <si>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</si>
  <si>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</si>
  <si>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</si>
  <si>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</si>
  <si>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</si>
  <si>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</si>
  <si>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</si>
  <si>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</si>
  <si>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</si>
  <si>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</si>
  <si>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</si>
  <si>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</si>
  <si>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</si>
  <si>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</si>
  <si>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</si>
  <si>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</si>
  <si>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</si>
  <si>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</si>
  <si>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</si>
  <si>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</si>
  <si>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</si>
  <si>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</si>
  <si>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</si>
  <si>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</si>
  <si>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</si>
  <si>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</si>
  <si>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</si>
  <si>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</si>
  <si>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</si>
  <si>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</si>
  <si>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</si>
  <si>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</si>
  <si>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</si>
  <si>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</si>
  <si>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</si>
  <si>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</si>
  <si>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</si>
  <si>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</si>
  <si>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</si>
  <si>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</si>
  <si>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</si>
  <si>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</si>
  <si>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</si>
  <si>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</si>
  <si>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</si>
  <si>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</si>
  <si>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</si>
  <si>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</si>
  <si>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</si>
  <si>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</si>
  <si>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</si>
  <si>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</si>
  <si>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</si>
  <si>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</si>
  <si>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</si>
  <si>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</si>
  <si>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</si>
  <si>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</si>
  <si>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</si>
  <si>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</si>
  <si>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</si>
  <si>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</si>
  <si>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</si>
  <si>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</si>
  <si>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</si>
  <si>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</si>
  <si>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</si>
  <si>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</si>
  <si>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</si>
  <si>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</si>
  <si>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</si>
  <si>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</si>
  <si>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</si>
  <si>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</si>
  <si>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</si>
  <si>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</si>
  <si>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</si>
  <si>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</si>
  <si>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</si>
  <si>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</si>
  <si>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</si>
  <si>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</si>
  <si>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</si>
  <si>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</si>
  <si>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</si>
  <si>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</si>
  <si>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</si>
  <si>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</si>
  <si>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</si>
  <si>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</si>
  <si>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</si>
  <si>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</si>
  <si>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</si>
  <si>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</si>
  <si>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</si>
  <si>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</si>
  <si>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</si>
  <si>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</si>
  <si>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</si>
  <si>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</si>
  <si>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</si>
  <si>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</si>
  <si>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</si>
  <si>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</si>
  <si>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</si>
  <si>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</si>
  <si>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</si>
  <si>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</si>
  <si>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</si>
  <si>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</si>
  <si>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</si>
  <si>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</si>
  <si>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</si>
  <si>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</si>
  <si>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</si>
  <si>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</si>
  <si>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</si>
  <si>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</si>
  <si>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</si>
  <si>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</si>
  <si>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</si>
  <si>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</si>
  <si>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</si>
  <si>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</si>
  <si>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</si>
  <si>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</si>
  <si>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</si>
  <si>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</si>
  <si>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</si>
  <si>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</si>
  <si>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</si>
  <si>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</si>
  <si>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</si>
  <si>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</si>
  <si>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</si>
  <si>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</si>
  <si>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</si>
  <si>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</si>
  <si>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</si>
  <si>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</si>
  <si>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</si>
  <si>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</si>
  <si>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</si>
  <si>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</si>
  <si>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</si>
  <si>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</si>
  <si>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</si>
  <si>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</si>
  <si>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</si>
  <si>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</si>
  <si>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</si>
  <si>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</si>
  <si>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</si>
  <si>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</si>
  <si>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</si>
  <si>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</si>
  <si>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</si>
  <si>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</si>
  <si>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</si>
  <si>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</si>
  <si>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</si>
  <si>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</si>
  <si>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</si>
  <si>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</si>
  <si>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</si>
  <si>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</si>
  <si>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</si>
  <si>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</si>
  <si>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</si>
  <si>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</si>
  <si>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</si>
  <si>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</si>
  <si>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</si>
  <si>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</si>
  <si>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</si>
  <si>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</si>
  <si>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</si>
  <si>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</si>
  <si>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</si>
  <si>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</si>
  <si>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</si>
  <si>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</si>
  <si>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</si>
  <si>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</si>
  <si>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</si>
  <si>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</si>
  <si>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</si>
  <si>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</si>
  <si>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</si>
  <si>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</si>
  <si>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</si>
  <si>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</si>
  <si>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</si>
  <si>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</si>
  <si>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</si>
  <si>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</si>
  <si>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</si>
  <si>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</si>
  <si>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</si>
  <si>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</si>
  <si>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</si>
  <si>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</si>
  <si>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</si>
  <si>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</si>
  <si>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</si>
  <si>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</si>
  <si>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</si>
  <si>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</si>
  <si>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</si>
  <si>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</si>
  <si>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</si>
  <si>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</si>
  <si>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</si>
  <si>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</si>
  <si>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</si>
  <si>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</si>
  <si>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</si>
  <si>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</si>
  <si>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</si>
  <si>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</si>
  <si>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</si>
  <si>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</si>
  <si>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</si>
  <si>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</si>
  <si>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</si>
  <si>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</si>
  <si>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</si>
  <si>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</si>
  <si>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</si>
  <si>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</si>
  <si>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</si>
  <si>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</si>
  <si>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</si>
  <si>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</si>
  <si>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</si>
  <si>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</si>
  <si>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</si>
  <si>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</si>
  <si>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</si>
  <si>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</si>
  <si>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</si>
  <si>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</si>
  <si>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</si>
  <si>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</si>
  <si>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</si>
  <si>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</si>
  <si>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</si>
  <si>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</si>
  <si>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</si>
  <si>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</si>
  <si>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</si>
  <si>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</si>
  <si>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</si>
  <si>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</si>
  <si>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</si>
  <si>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</si>
  <si>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</si>
  <si>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</si>
  <si>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</si>
  <si>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</si>
  <si>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</si>
  <si>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</si>
  <si>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</si>
  <si>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</si>
  <si>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</si>
  <si>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</si>
  <si>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</si>
  <si>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</si>
  <si>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</si>
  <si>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</si>
  <si>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</si>
  <si>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</si>
  <si>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</si>
  <si>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</si>
  <si>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</si>
  <si>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</si>
  <si>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</si>
  <si>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</si>
  <si>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</si>
  <si>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</si>
  <si>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</si>
  <si>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</si>
  <si>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</si>
  <si>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</si>
  <si>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</si>
  <si>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</si>
  <si>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</si>
  <si>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</si>
  <si>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</si>
  <si>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</si>
  <si>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</si>
  <si>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</si>
  <si>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</si>
  <si>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</si>
  <si>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</si>
  <si>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</si>
  <si>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</si>
  <si>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</si>
  <si>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</si>
  <si>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</si>
  <si>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</si>
  <si>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</si>
  <si>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</si>
  <si>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</si>
  <si>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</si>
  <si>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</si>
  <si>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</si>
  <si>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</si>
  <si>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</si>
  <si>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</si>
  <si>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</si>
  <si>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</si>
  <si>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</si>
  <si>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</si>
  <si>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</si>
  <si>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</si>
  <si>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</si>
  <si>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</si>
  <si>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</si>
  <si>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</si>
  <si>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</si>
  <si>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</si>
  <si>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</si>
  <si>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</si>
  <si>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</si>
  <si>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</si>
  <si>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</si>
  <si>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</si>
  <si>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</si>
  <si>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</si>
  <si>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</si>
  <si>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</si>
  <si>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</si>
  <si>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</si>
  <si>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</si>
  <si>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</si>
  <si>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</si>
  <si>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</si>
  <si>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</si>
  <si>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</si>
  <si>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</si>
  <si>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</si>
  <si>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</si>
  <si>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</si>
  <si>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</si>
  <si>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</si>
  <si>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</si>
  <si>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</si>
  <si>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</si>
  <si>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</si>
  <si>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</si>
  <si>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</si>
  <si>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</si>
  <si>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</si>
  <si>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</si>
  <si>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</si>
  <si>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</si>
  <si>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</si>
  <si>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</si>
  <si>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</si>
  <si>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</si>
  <si>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</si>
  <si>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</si>
  <si>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</si>
  <si>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</si>
  <si>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</si>
  <si>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</si>
  <si>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</si>
  <si>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</si>
  <si>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</si>
  <si>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</si>
  <si>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</si>
  <si>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</si>
  <si>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</si>
  <si>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</si>
  <si>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</si>
  <si>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</si>
  <si>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</si>
  <si>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</si>
  <si>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</si>
  <si>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</si>
  <si>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</si>
  <si>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</si>
  <si>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</si>
  <si>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</si>
  <si>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</si>
  <si>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</si>
  <si>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</si>
  <si>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</si>
  <si>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</si>
  <si>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</si>
  <si>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</si>
  <si>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</si>
  <si>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</si>
  <si>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</si>
  <si>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</si>
  <si>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</si>
  <si>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</si>
  <si>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</si>
  <si>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</si>
  <si>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</si>
  <si>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</si>
  <si>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</si>
  <si>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</si>
  <si>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</si>
  <si>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</si>
  <si>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</si>
  <si>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</si>
  <si>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</si>
  <si>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</si>
  <si>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</si>
  <si>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</si>
  <si>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</si>
  <si>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</si>
  <si>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</si>
  <si>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</si>
  <si>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</si>
  <si>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</si>
  <si>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</si>
  <si>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</si>
  <si>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</si>
  <si>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</si>
  <si>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</si>
  <si>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</si>
  <si>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</si>
  <si>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</si>
  <si>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</si>
  <si>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</si>
  <si>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</si>
  <si>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</si>
  <si>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</si>
  <si>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</si>
  <si>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</si>
  <si>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</si>
  <si>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</si>
  <si>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</si>
  <si>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</si>
  <si>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</si>
  <si>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</si>
  <si>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</si>
  <si>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</si>
  <si>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</si>
  <si>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</si>
  <si>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</si>
  <si>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</si>
  <si>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</si>
  <si>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</si>
  <si>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</si>
  <si>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</si>
  <si>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</si>
  <si>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</si>
  <si>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</si>
  <si>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</si>
  <si>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</si>
  <si>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</si>
  <si>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</si>
  <si>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</si>
  <si>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</si>
  <si>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</si>
  <si>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</si>
  <si>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</si>
  <si>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</si>
  <si>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</si>
  <si>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</si>
  <si>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</si>
  <si>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</si>
  <si>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</si>
  <si>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</si>
  <si>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</si>
  <si>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</si>
  <si>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</si>
  <si>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</si>
  <si>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</si>
  <si>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</si>
  <si>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</si>
  <si>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</si>
  <si>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</si>
  <si>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</si>
  <si>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</si>
  <si>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</si>
  <si>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</si>
  <si>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</si>
  <si>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</si>
  <si>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</si>
  <si>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</si>
  <si>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</si>
  <si>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</si>
  <si>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</si>
  <si>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</si>
  <si>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</si>
  <si>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</si>
  <si>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</si>
  <si>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</si>
  <si>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</si>
  <si>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</si>
  <si>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</si>
  <si>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</si>
  <si>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</si>
  <si>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</si>
  <si>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</si>
  <si>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</si>
  <si>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</si>
  <si>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</si>
  <si>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</si>
  <si>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</si>
  <si>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</si>
  <si>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</si>
  <si>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</si>
  <si>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</si>
  <si>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</si>
  <si>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</si>
  <si>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</si>
  <si>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</si>
  <si>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</si>
  <si>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</si>
  <si>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</si>
  <si>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</si>
  <si>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</si>
  <si>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</si>
  <si>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</si>
  <si>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</si>
  <si>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</si>
  <si>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</si>
  <si>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</si>
  <si>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</si>
  <si>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</si>
  <si>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</si>
  <si>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</si>
  <si>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</si>
  <si>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</si>
  <si>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</si>
  <si>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</si>
  <si>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</si>
  <si>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</si>
  <si>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</si>
  <si>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</si>
  <si>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</si>
  <si>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</si>
  <si>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</si>
  <si>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</si>
  <si>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</si>
  <si>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</si>
  <si>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</si>
  <si>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</si>
  <si>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</si>
  <si>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</si>
  <si>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</si>
  <si>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</si>
  <si>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</si>
  <si>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</si>
  <si>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</si>
  <si>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</si>
  <si>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</si>
  <si>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</si>
  <si>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</si>
  <si>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</si>
  <si>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</si>
  <si>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</si>
  <si>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</si>
  <si>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</si>
  <si>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</si>
  <si>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</si>
  <si>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</si>
  <si>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</si>
  <si>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</si>
  <si>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</si>
  <si>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</si>
  <si>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</si>
  <si>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</si>
  <si>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</si>
  <si>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</si>
  <si>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</si>
  <si>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</si>
  <si>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</si>
  <si>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</si>
  <si>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</si>
  <si>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</si>
  <si>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</si>
  <si>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</si>
  <si>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</si>
  <si>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</si>
  <si>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</si>
  <si>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</si>
  <si>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</si>
  <si>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</si>
  <si>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</si>
  <si>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</si>
  <si>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</si>
  <si>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</si>
  <si>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</si>
  <si>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</si>
  <si>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</si>
  <si>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</si>
  <si>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</si>
  <si>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</si>
  <si>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</si>
  <si>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</si>
  <si>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</si>
  <si>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</si>
  <si>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</si>
  <si>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</si>
  <si>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</si>
  <si>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</si>
  <si>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</si>
  <si>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</si>
  <si>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</si>
  <si>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</si>
  <si>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</si>
  <si>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</si>
  <si>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</si>
  <si>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</si>
  <si>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</si>
  <si>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</si>
  <si>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</si>
  <si>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</si>
  <si>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</si>
  <si>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</si>
  <si>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</si>
  <si>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</si>
  <si>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</si>
  <si>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</si>
  <si>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</si>
  <si>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</si>
  <si>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</si>
  <si>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</si>
  <si>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</si>
  <si>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</si>
  <si>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</si>
  <si>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</si>
  <si>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</si>
  <si>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</si>
  <si>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</si>
  <si>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</si>
  <si>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</si>
  <si>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</si>
  <si>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</si>
  <si>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</si>
  <si>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</si>
  <si>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</si>
  <si>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</si>
  <si>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</si>
  <si>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</si>
  <si>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</si>
  <si>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</si>
  <si>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</si>
  <si>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</si>
  <si>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</si>
  <si>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</si>
  <si>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</si>
  <si>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</si>
  <si>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</si>
  <si>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</si>
  <si>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</si>
  <si>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</si>
  <si>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</si>
  <si>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</si>
  <si>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</si>
  <si>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</si>
  <si>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</si>
  <si>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</si>
  <si>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</si>
  <si>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</si>
  <si>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</si>
  <si>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</si>
  <si>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</si>
  <si>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</si>
  <si>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</si>
  <si>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</si>
  <si>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</si>
  <si>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</si>
  <si>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</si>
  <si>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</si>
  <si>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</si>
  <si>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</si>
  <si>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</si>
  <si>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</si>
  <si>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</si>
  <si>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</si>
  <si>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</si>
  <si>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</si>
  <si>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</si>
  <si>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</si>
  <si>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</si>
  <si>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</si>
  <si>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</si>
  <si>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</si>
  <si>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</si>
  <si>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</si>
  <si>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</si>
  <si>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</si>
  <si>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</si>
  <si>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</si>
  <si>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</si>
  <si>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</si>
  <si>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</si>
  <si>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</si>
  <si>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</si>
  <si>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</si>
  <si>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</si>
  <si>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</si>
  <si>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</si>
  <si>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</si>
  <si>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</si>
  <si>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</si>
  <si>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</si>
  <si>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</si>
  <si>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</si>
  <si>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</si>
  <si>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</si>
  <si>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</si>
  <si>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</si>
  <si>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</si>
  <si>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</si>
  <si>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</si>
  <si>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</si>
  <si>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</si>
  <si>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</si>
  <si>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</si>
  <si>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</si>
  <si>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</si>
  <si>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</si>
  <si>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</si>
  <si>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</si>
  <si>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</si>
  <si>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</si>
  <si>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</si>
  <si>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</si>
  <si>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</si>
  <si>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</si>
  <si>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</si>
  <si>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</si>
  <si>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</si>
  <si>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</si>
  <si>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</si>
  <si>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</si>
  <si>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</si>
  <si>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</si>
  <si>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</si>
  <si>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</si>
  <si>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</si>
  <si>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</si>
  <si>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</si>
  <si>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</si>
  <si>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</si>
  <si>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</si>
  <si>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</si>
  <si>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</si>
  <si>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</si>
  <si>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</si>
  <si>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</si>
  <si>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</si>
  <si>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</si>
  <si>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</si>
  <si>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</si>
  <si>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</si>
  <si>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</si>
  <si>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</si>
  <si>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</si>
  <si>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</si>
  <si>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</si>
  <si>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</si>
  <si>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</si>
  <si>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</si>
  <si>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</si>
  <si>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</si>
  <si>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</si>
  <si>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</si>
  <si>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</si>
  <si>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</si>
  <si>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</si>
  <si>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</si>
  <si>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</si>
  <si>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</si>
  <si>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</si>
  <si>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</si>
  <si>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</si>
  <si>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</si>
  <si>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</si>
  <si>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</si>
  <si>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</si>
  <si>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</si>
  <si>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</si>
  <si>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</si>
  <si>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</si>
  <si>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</si>
  <si>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</si>
  <si>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</si>
  <si>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</si>
  <si>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</si>
  <si>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</si>
  <si>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</si>
  <si>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</si>
  <si>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</si>
  <si>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</si>
  <si>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</si>
  <si>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</si>
  <si>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</si>
  <si>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</si>
  <si>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</si>
  <si>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</si>
  <si>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</si>
  <si>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</si>
  <si>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</si>
  <si>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</si>
  <si>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</si>
  <si>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</si>
  <si>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</si>
  <si>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</si>
  <si>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</si>
  <si>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</si>
  <si>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</si>
  <si>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</si>
  <si>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</si>
  <si>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</si>
  <si>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</si>
  <si>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</si>
  <si>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</si>
  <si>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</si>
  <si>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</si>
  <si>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</si>
  <si>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</si>
  <si>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</si>
  <si>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</si>
  <si>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</si>
  <si>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</si>
  <si>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</si>
  <si>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</si>
  <si>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</si>
  <si>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</si>
  <si>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</si>
  <si>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</si>
  <si>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</si>
  <si>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</si>
  <si>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</si>
  <si>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</si>
  <si>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</si>
  <si>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</si>
  <si>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</si>
  <si>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</si>
  <si>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</si>
  <si>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</si>
  <si>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</si>
  <si>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</si>
  <si>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</si>
  <si>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</si>
  <si>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</si>
  <si>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</si>
  <si>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</si>
  <si>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</si>
  <si>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</si>
  <si>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</si>
  <si>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</si>
  <si>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</si>
  <si>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</si>
  <si>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</si>
  <si>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</si>
  <si>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</si>
  <si>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</si>
  <si>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</si>
  <si>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</si>
  <si>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</si>
  <si>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</si>
  <si>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</si>
  <si>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</si>
  <si>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</si>
  <si>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</si>
  <si>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</si>
  <si>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</si>
  <si>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</si>
  <si>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</si>
  <si>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</si>
  <si>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</si>
  <si>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</si>
  <si>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</si>
  <si>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</si>
  <si>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</si>
  <si>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</si>
  <si>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</si>
  <si>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</si>
  <si>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</si>
  <si>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</si>
  <si>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</si>
  <si>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</si>
  <si>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</si>
  <si>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</si>
  <si>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</si>
  <si>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</si>
  <si>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</si>
  <si>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</si>
  <si>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</si>
  <si>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</si>
  <si>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</si>
  <si>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</si>
  <si>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</si>
  <si>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</si>
  <si>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</si>
  <si>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</si>
  <si>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</si>
  <si>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</si>
  <si>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</si>
  <si>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</si>
  <si>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</si>
  <si>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</si>
  <si>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</si>
  <si>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</si>
  <si>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</si>
  <si>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</si>
  <si>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</si>
  <si>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</si>
  <si>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</si>
  <si>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</si>
  <si>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</si>
  <si>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</si>
  <si>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</si>
  <si>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</si>
  <si>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</si>
  <si>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</si>
  <si>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</si>
  <si>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</si>
  <si>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</si>
  <si>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</si>
  <si>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</si>
  <si>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</si>
  <si>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</si>
  <si>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</si>
  <si>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</si>
  <si>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</si>
  <si>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</si>
  <si>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</si>
  <si>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</si>
  <si>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</si>
  <si>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</si>
  <si>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</si>
  <si>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</si>
  <si>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</si>
  <si>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</si>
  <si>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</si>
  <si>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</si>
  <si>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</si>
  <si>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</si>
  <si>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</si>
  <si>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</si>
  <si>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</si>
  <si>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</si>
  <si>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</si>
  <si>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</si>
  <si>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</si>
  <si>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</si>
  <si>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</si>
  <si>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</si>
  <si>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</si>
  <si>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</si>
  <si>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</si>
  <si>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</si>
  <si>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</si>
  <si>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</si>
  <si>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</si>
  <si>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</si>
  <si>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</si>
  <si>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</si>
  <si>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</si>
  <si>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</si>
  <si>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</si>
  <si>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</si>
  <si>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</si>
  <si>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</si>
  <si>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</si>
  <si>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</si>
  <si>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</si>
  <si>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</si>
  <si>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</si>
  <si>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</si>
  <si>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</si>
  <si>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</si>
  <si>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</si>
  <si>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</si>
  <si>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</si>
  <si>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</si>
  <si>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</si>
  <si>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</si>
  <si>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</si>
  <si>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</si>
  <si>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</si>
  <si>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</si>
  <si>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</si>
  <si>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</si>
  <si>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</si>
  <si>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</si>
  <si>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</si>
  <si>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</si>
  <si>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</si>
  <si>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</si>
  <si>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</si>
  <si>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</si>
  <si>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</si>
  <si>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</si>
  <si>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</si>
  <si>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</si>
  <si>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</si>
  <si>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</si>
  <si>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</si>
  <si>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</si>
  <si>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</si>
  <si>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</si>
  <si>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</si>
  <si>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</si>
  <si>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</si>
  <si>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</si>
  <si>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</si>
  <si>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</si>
  <si>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</si>
  <si>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</si>
  <si>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</si>
  <si>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</si>
  <si>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</si>
  <si>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</si>
  <si>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</si>
  <si>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</si>
  <si>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</si>
  <si>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</si>
  <si>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</si>
  <si>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</si>
  <si>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</si>
  <si>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</si>
  <si>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</si>
  <si>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</si>
  <si>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</si>
  <si>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</si>
  <si>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</si>
  <si>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</si>
  <si>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</si>
  <si>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</si>
  <si>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</si>
  <si>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</si>
  <si>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</si>
  <si>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</si>
  <si>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</si>
  <si>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</si>
  <si>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</si>
  <si>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</si>
  <si>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</si>
  <si>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</si>
  <si>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</si>
  <si>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</si>
  <si>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</si>
  <si>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</si>
  <si>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</si>
  <si>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</si>
  <si>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</si>
  <si>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</si>
  <si>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</si>
  <si>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</si>
  <si>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</si>
  <si>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</si>
  <si>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</si>
  <si>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</si>
  <si>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</si>
  <si>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</si>
  <si>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</si>
  <si>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</si>
  <si>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</si>
  <si>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</si>
  <si>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</si>
  <si>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</si>
  <si>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</si>
  <si>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</si>
  <si>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</si>
  <si>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</si>
  <si>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</si>
  <si>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</si>
  <si>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</si>
  <si>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</si>
  <si>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</si>
  <si>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</si>
  <si>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</si>
  <si>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</si>
  <si>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</si>
  <si>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</si>
  <si>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</si>
  <si>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</si>
  <si>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</si>
  <si>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</si>
  <si>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</si>
  <si>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</si>
  <si>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</si>
  <si>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</si>
  <si>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</si>
  <si>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</si>
  <si>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</si>
  <si>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</si>
  <si>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</si>
  <si>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</si>
  <si>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</si>
  <si>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</si>
  <si>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</si>
  <si>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</si>
  <si>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</si>
  <si>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</si>
  <si>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</si>
  <si>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</si>
  <si>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</si>
  <si>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</si>
  <si>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</si>
  <si>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</si>
  <si>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</si>
  <si>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</si>
  <si>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</si>
  <si>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</si>
  <si>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</si>
  <si>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</si>
  <si>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</si>
  <si>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</si>
  <si>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</si>
  <si>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</si>
  <si>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</si>
  <si>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</si>
  <si>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</si>
  <si>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</si>
  <si>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</si>
  <si>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</si>
  <si>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</si>
  <si>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</si>
  <si>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</si>
  <si>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</si>
  <si>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</si>
  <si>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</si>
  <si>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</si>
  <si>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</si>
  <si>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</si>
  <si>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</si>
  <si>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</si>
  <si>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</si>
  <si>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</si>
  <si>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</si>
  <si>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</si>
  <si>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</si>
  <si>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</si>
  <si>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</si>
  <si>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</si>
  <si>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</si>
  <si>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</si>
  <si>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</si>
  <si>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</si>
  <si>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</si>
  <si>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</si>
  <si>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</si>
  <si>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</si>
  <si>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</si>
  <si>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</si>
  <si>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</si>
  <si>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</si>
  <si>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</si>
  <si>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</si>
  <si>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</si>
  <si>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</si>
  <si>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</si>
  <si>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</si>
  <si>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</si>
  <si>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</si>
  <si>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</si>
  <si>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</si>
  <si>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</si>
  <si>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</si>
  <si>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</si>
  <si>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</si>
  <si>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</si>
  <si>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</si>
  <si>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</si>
  <si>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</si>
  <si>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</si>
  <si>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</si>
  <si>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</si>
  <si>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</si>
  <si>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</si>
  <si>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</si>
  <si>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</si>
  <si>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</si>
  <si>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</si>
  <si>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</si>
  <si>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</si>
  <si>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</si>
  <si>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</si>
  <si>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</si>
  <si>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</si>
  <si>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</si>
  <si>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</si>
  <si>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</si>
  <si>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</si>
  <si>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</si>
  <si>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</si>
  <si>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</si>
  <si>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</si>
  <si>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</si>
  <si>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</si>
  <si>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</si>
  <si>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</si>
  <si>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</si>
  <si>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</si>
  <si>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</si>
  <si>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</si>
  <si>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</si>
  <si>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</si>
  <si>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</si>
  <si>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</si>
  <si>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</si>
  <si>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</si>
  <si>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</si>
  <si>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</si>
  <si>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</si>
  <si>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</si>
  <si>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</si>
  <si>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</si>
  <si>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</si>
  <si>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</si>
  <si>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</si>
  <si>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</si>
  <si>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</si>
  <si>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</si>
  <si>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</si>
  <si>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</si>
  <si>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</si>
  <si>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</si>
  <si>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</si>
  <si>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</si>
  <si>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</si>
  <si>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</si>
  <si>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</si>
  <si>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</si>
  <si>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</si>
  <si>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</si>
  <si>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</si>
  <si>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</si>
  <si>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</si>
  <si>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</si>
  <si>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</si>
  <si>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</si>
  <si>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</si>
  <si>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</si>
  <si>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</si>
  <si>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</si>
  <si>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</si>
  <si>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</si>
  <si>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</si>
  <si>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</si>
  <si>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</si>
  <si>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</si>
  <si>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</si>
  <si>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</si>
  <si>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</si>
  <si>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</si>
  <si>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</si>
  <si>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</si>
  <si>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</si>
  <si>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</si>
  <si>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</si>
  <si>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</si>
  <si>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</si>
  <si>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</si>
  <si>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</si>
  <si>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</si>
  <si>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</si>
  <si>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</si>
  <si>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</si>
  <si>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</si>
  <si>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</si>
  <si>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</si>
  <si>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</si>
  <si>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</si>
  <si>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</si>
  <si>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</si>
  <si>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</si>
  <si>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</si>
  <si>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</si>
  <si>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</si>
  <si>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</si>
  <si>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</si>
  <si>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</si>
  <si>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</si>
  <si>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</si>
  <si>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</si>
  <si>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</si>
  <si>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</si>
  <si>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</si>
  <si>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</si>
  <si>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</si>
  <si>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</si>
  <si>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</si>
  <si>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</si>
  <si>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</si>
  <si>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</si>
  <si>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</si>
  <si>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</si>
  <si>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</si>
  <si>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</si>
  <si>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</si>
  <si>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</si>
  <si>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</si>
  <si>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</si>
  <si>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</si>
  <si>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</si>
  <si>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</si>
  <si>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</si>
  <si>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</si>
  <si>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</si>
  <si>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</si>
  <si>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</si>
  <si>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</si>
  <si>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</si>
  <si>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</si>
  <si>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</si>
  <si>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</si>
  <si>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</si>
  <si>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</si>
  <si>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</si>
  <si>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</si>
  <si>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</si>
  <si>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</si>
  <si>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</si>
  <si>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</si>
  <si>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</si>
  <si>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</si>
  <si>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</si>
  <si>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</si>
  <si>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</si>
  <si>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</si>
  <si>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</si>
  <si>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</si>
  <si>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</si>
  <si>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</si>
  <si>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</si>
  <si>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</si>
  <si>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</si>
  <si>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</si>
  <si>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</si>
  <si>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</si>
  <si>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</si>
  <si>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</si>
  <si>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</si>
  <si>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</si>
  <si>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</si>
  <si>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</si>
  <si>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</si>
  <si>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</si>
  <si>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</si>
  <si>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</si>
  <si>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</si>
  <si>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</si>
  <si>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</si>
  <si>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</si>
  <si>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</si>
  <si>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</si>
  <si>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</si>
  <si>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</si>
  <si>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</si>
  <si>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</si>
  <si>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</si>
  <si>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</si>
  <si>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</si>
  <si>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</si>
  <si>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</si>
  <si>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</si>
  <si>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</si>
  <si>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</si>
  <si>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</si>
  <si>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</si>
  <si>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</si>
  <si>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</si>
  <si>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</si>
  <si>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</si>
  <si>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</si>
  <si>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</si>
  <si>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</si>
  <si>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</si>
  <si>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</si>
  <si>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</si>
  <si>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</si>
  <si>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</si>
  <si>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</si>
  <si>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</si>
  <si>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</si>
  <si>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</si>
  <si>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</si>
  <si>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</si>
  <si>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</si>
  <si>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</si>
  <si>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</si>
  <si>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</si>
  <si>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</si>
  <si>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</si>
  <si>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</si>
  <si>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</si>
  <si>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</si>
  <si>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</si>
  <si>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</si>
  <si>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</si>
  <si>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</si>
  <si>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</si>
  <si>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</si>
  <si>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</si>
  <si>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</si>
  <si>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</si>
  <si>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</si>
  <si>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</si>
  <si>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</si>
  <si>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</si>
  <si>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</si>
  <si>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</si>
  <si>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</si>
  <si>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</si>
  <si>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</si>
  <si>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</si>
  <si>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</si>
  <si>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</si>
  <si>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</si>
  <si>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</si>
  <si>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</si>
  <si>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</si>
  <si>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</si>
  <si>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</si>
  <si>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</si>
  <si>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</si>
  <si>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</si>
  <si>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</si>
  <si>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</si>
  <si>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</si>
  <si>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</si>
  <si>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</si>
  <si>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</si>
  <si>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</si>
  <si>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</si>
  <si>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</si>
  <si>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</si>
  <si>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</si>
  <si>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</si>
  <si>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</si>
  <si>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</si>
  <si>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</si>
  <si>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</si>
  <si>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</si>
  <si>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</si>
  <si>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</si>
  <si>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</si>
  <si>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</si>
  <si>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</si>
  <si>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</si>
  <si>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</si>
  <si>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</si>
  <si>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</si>
  <si>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</si>
  <si>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</si>
  <si>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</si>
  <si>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</si>
  <si>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</si>
  <si>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</si>
  <si>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</si>
  <si>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</si>
  <si>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</si>
  <si>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</si>
  <si>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</si>
  <si>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</si>
  <si>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</si>
  <si>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</si>
  <si>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</si>
  <si>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</si>
  <si>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</si>
  <si>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</si>
  <si>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</si>
  <si>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</si>
  <si>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</si>
  <si>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</si>
  <si>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</si>
  <si>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</si>
  <si>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</si>
  <si>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</si>
  <si>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</si>
  <si>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</si>
  <si>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</si>
  <si>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</si>
  <si>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</si>
  <si>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</si>
  <si>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</si>
  <si>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</si>
  <si>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</si>
  <si>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</si>
  <si>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</si>
  <si>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</si>
  <si>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</si>
  <si>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</si>
  <si>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</si>
  <si>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</si>
  <si>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</si>
  <si>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</si>
  <si>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</si>
  <si>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</si>
  <si>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</si>
  <si>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</si>
  <si>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</si>
  <si>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</si>
  <si>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</si>
  <si>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</si>
  <si>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</si>
  <si>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</si>
  <si>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</si>
  <si>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</si>
  <si>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</si>
  <si>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</si>
  <si>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</si>
  <si>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</si>
  <si>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</si>
  <si>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</si>
  <si>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</si>
  <si>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</si>
  <si>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</si>
  <si>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</si>
  <si>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</si>
  <si>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</si>
  <si>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</si>
  <si>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</si>
  <si>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</si>
  <si>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</si>
  <si>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</si>
  <si>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</si>
  <si>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</si>
  <si>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</si>
  <si>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</si>
  <si>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</si>
  <si>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</si>
  <si>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</si>
  <si>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</si>
  <si>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</si>
  <si>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</si>
  <si>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</si>
  <si>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</si>
  <si>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</si>
  <si>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</si>
  <si>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</si>
  <si>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</si>
  <si>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</si>
  <si>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</si>
  <si>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</si>
  <si>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</si>
  <si>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</si>
  <si>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</si>
  <si>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</si>
  <si>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</si>
  <si>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</si>
  <si>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</si>
  <si>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</si>
  <si>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</si>
  <si>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</si>
  <si>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</si>
  <si>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</si>
  <si>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</si>
  <si>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</si>
  <si>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</si>
  <si>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</si>
  <si>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</si>
  <si>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</si>
  <si>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</si>
  <si>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</si>
  <si>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</si>
  <si>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</si>
  <si>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</si>
  <si>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</si>
  <si>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</si>
  <si>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</si>
  <si>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</si>
  <si>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</si>
  <si>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</si>
  <si>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</si>
  <si>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</si>
  <si>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</si>
  <si>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</si>
  <si>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</si>
  <si>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</si>
  <si>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</si>
  <si>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</si>
  <si>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</si>
  <si>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</si>
  <si>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</si>
  <si>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</si>
  <si>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</si>
  <si>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</si>
  <si>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</si>
  <si>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</si>
  <si>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</si>
  <si>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</si>
  <si>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</si>
  <si>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</si>
  <si>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</si>
  <si>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</si>
  <si>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</si>
  <si>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</si>
  <si>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</si>
  <si>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</si>
  <si>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</si>
  <si>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</si>
  <si>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</si>
  <si>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</si>
  <si>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</si>
  <si>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</si>
  <si>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</si>
  <si>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</si>
  <si>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</si>
  <si>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</si>
  <si>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</si>
  <si>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</si>
  <si>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</si>
  <si>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</si>
  <si>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</si>
  <si>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</si>
  <si>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</si>
  <si>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</si>
  <si>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</si>
  <si>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</si>
  <si>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</si>
  <si>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</si>
  <si>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</si>
  <si>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</si>
  <si>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</si>
  <si>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</si>
  <si>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</si>
  <si>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</si>
  <si>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</si>
  <si>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</si>
  <si>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</si>
  <si>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</si>
  <si>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</si>
  <si>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</si>
  <si>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</si>
  <si>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</si>
  <si>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</si>
  <si>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</si>
  <si>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</si>
  <si>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</si>
  <si>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</si>
  <si>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</si>
  <si>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</si>
  <si>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</si>
  <si>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</si>
  <si>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</si>
  <si>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</si>
  <si>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</si>
  <si>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</si>
  <si>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</si>
  <si>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</si>
  <si>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</si>
  <si>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</si>
  <si>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</si>
  <si>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</si>
  <si>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</si>
  <si>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</si>
  <si>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</si>
  <si>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</si>
  <si>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</si>
  <si>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</si>
  <si>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</si>
  <si>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</si>
  <si>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</si>
  <si>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</si>
  <si>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</si>
  <si>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</si>
  <si>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</si>
  <si>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</si>
  <si>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</si>
  <si>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</si>
  <si>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</si>
  <si>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</si>
  <si>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</si>
  <si>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</si>
  <si>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</si>
  <si>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</si>
  <si>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</si>
  <si>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</si>
  <si>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</si>
  <si>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</si>
  <si>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</si>
  <si>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</si>
  <si>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</si>
  <si>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</si>
  <si>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</si>
  <si>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</si>
  <si>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</si>
  <si>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</si>
  <si>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</si>
  <si>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</si>
  <si>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</si>
  <si>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</si>
  <si>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</si>
  <si>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</si>
  <si>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</si>
  <si>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</si>
  <si>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</si>
  <si>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</si>
  <si>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</si>
  <si>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</si>
  <si>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</si>
  <si>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</si>
  <si>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</si>
  <si>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</si>
  <si>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</si>
  <si>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</si>
  <si>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</si>
  <si>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</si>
  <si>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</si>
  <si>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</si>
  <si>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</si>
  <si>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</si>
  <si>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</si>
  <si>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</si>
  <si>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</si>
  <si>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</si>
  <si>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</si>
  <si>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</si>
  <si>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</si>
  <si>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</si>
  <si>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</si>
  <si>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</si>
  <si>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</si>
  <si>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</si>
  <si>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</si>
  <si>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</si>
  <si>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</si>
  <si>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</si>
  <si>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</si>
  <si>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</si>
  <si>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</si>
  <si>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</si>
  <si>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</si>
  <si>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</si>
  <si>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</si>
  <si>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</si>
  <si>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</si>
  <si>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</si>
  <si>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</si>
  <si>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</si>
  <si>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</si>
  <si>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</si>
  <si>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</si>
  <si>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</si>
  <si>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</si>
  <si>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</si>
  <si>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</si>
  <si>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</si>
  <si>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</si>
  <si>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</si>
  <si>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</si>
  <si>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</si>
  <si>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</si>
  <si>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</si>
  <si>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</si>
  <si>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</si>
  <si>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</si>
  <si>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</si>
  <si>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</si>
  <si>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</si>
  <si>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</si>
  <si>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</si>
  <si>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</si>
  <si>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</si>
  <si>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</si>
  <si>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</si>
  <si>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</si>
  <si>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</si>
  <si>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</si>
  <si>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</si>
  <si>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</si>
  <si>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</si>
  <si>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</si>
  <si>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</si>
  <si>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</si>
  <si>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</si>
  <si>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</si>
  <si>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</si>
  <si>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</si>
  <si>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</si>
  <si>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</si>
  <si>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</si>
  <si>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</si>
  <si>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</si>
  <si>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</si>
  <si>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</si>
  <si>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</si>
  <si>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</si>
  <si>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</si>
  <si>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</si>
  <si>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</si>
  <si>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</si>
  <si>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</si>
  <si>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</si>
  <si>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</si>
  <si>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</si>
  <si>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</si>
  <si>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</si>
  <si>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</si>
  <si>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</si>
  <si>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</si>
  <si>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</si>
  <si>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</si>
  <si>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</si>
  <si>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</si>
  <si>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</si>
  <si>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</si>
  <si>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</si>
  <si>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</si>
  <si>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</si>
  <si>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</si>
  <si>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</si>
  <si>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</si>
  <si>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</si>
  <si>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</si>
  <si>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</si>
  <si>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</si>
  <si>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</si>
  <si>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</si>
  <si>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</si>
  <si>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</si>
  <si>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</si>
  <si>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</si>
  <si>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</si>
  <si>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</si>
  <si>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</si>
  <si>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</si>
  <si>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</si>
  <si>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</si>
  <si>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</si>
  <si>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</si>
  <si>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</si>
  <si>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</si>
  <si>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</si>
  <si>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</si>
  <si>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</si>
  <si>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</si>
  <si>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</si>
  <si>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</si>
  <si>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</si>
  <si>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</si>
  <si>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</si>
  <si>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</si>
  <si>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</si>
  <si>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</si>
  <si>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</si>
  <si>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</si>
  <si>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</si>
  <si>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</si>
  <si>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</si>
  <si>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</si>
  <si>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</si>
  <si>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</si>
  <si>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</si>
  <si>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</si>
  <si>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</si>
  <si>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</si>
  <si>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</si>
  <si>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</si>
  <si>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</si>
  <si>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</si>
  <si>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</si>
  <si>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</si>
  <si>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</si>
  <si>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</si>
  <si>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</si>
  <si>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</si>
  <si>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</si>
  <si>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</si>
  <si>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</si>
  <si>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</si>
  <si>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</si>
  <si>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</si>
  <si>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</si>
  <si>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</si>
  <si>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</si>
  <si>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</si>
  <si>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</si>
  <si>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</si>
  <si>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</si>
  <si>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</si>
  <si>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</si>
  <si>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</si>
  <si>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</si>
  <si>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</si>
  <si>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</si>
  <si>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</si>
  <si>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</si>
  <si>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</si>
  <si>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</si>
  <si>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</si>
  <si>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</si>
  <si>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</si>
  <si>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</si>
  <si>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</si>
  <si>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</si>
  <si>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</si>
  <si>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</si>
  <si>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</si>
  <si>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</si>
  <si>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</si>
  <si>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</si>
  <si>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</si>
  <si>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</si>
  <si>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</si>
  <si>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</si>
  <si>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</si>
  <si>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</si>
  <si>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</si>
  <si>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</si>
  <si>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</si>
  <si>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</si>
  <si>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</si>
  <si>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</si>
  <si>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</si>
  <si>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</si>
  <si>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</si>
  <si>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</si>
  <si>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</si>
  <si>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</si>
  <si>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</si>
  <si>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</si>
  <si>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</si>
  <si>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</si>
  <si>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</si>
  <si>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</si>
  <si>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</si>
  <si>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</si>
  <si>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</si>
  <si>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</si>
  <si>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</si>
  <si>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</si>
  <si>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</si>
  <si>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</si>
  <si>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</si>
  <si>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</si>
  <si>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</si>
  <si>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</si>
  <si>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</si>
  <si>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</si>
  <si>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</si>
  <si>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</si>
  <si>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</si>
  <si>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</si>
  <si>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</si>
  <si>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</si>
  <si>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</si>
  <si>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</si>
  <si>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</si>
  <si>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</si>
  <si>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</si>
  <si>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</si>
  <si>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</si>
  <si>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</si>
  <si>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</si>
  <si>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</si>
  <si>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</si>
  <si>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</si>
  <si>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</si>
  <si>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</si>
  <si>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</si>
  <si>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</si>
  <si>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</si>
  <si>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</si>
  <si>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</si>
  <si>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</si>
  <si>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</si>
  <si>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</si>
  <si>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</si>
  <si>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</si>
  <si>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</si>
  <si>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</si>
  <si>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</si>
  <si>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</si>
  <si>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</si>
  <si>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</si>
  <si>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</si>
  <si>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</si>
  <si>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</si>
  <si>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</si>
  <si>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</si>
  <si>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</si>
  <si>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</si>
  <si>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</si>
  <si>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</si>
  <si>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</si>
  <si>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</si>
  <si>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</si>
  <si>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</si>
  <si>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</si>
  <si>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</si>
  <si>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</si>
  <si>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</si>
  <si>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</si>
  <si>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</si>
  <si>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</si>
  <si>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</si>
  <si>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</si>
  <si>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</si>
  <si>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</si>
  <si>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</si>
  <si>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</si>
  <si>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</si>
  <si>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</si>
  <si>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</si>
  <si>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</si>
  <si>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</si>
  <si>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</si>
  <si>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</si>
  <si>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</si>
  <si>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</si>
  <si>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</si>
  <si>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</si>
  <si>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</si>
  <si>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</si>
  <si>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</si>
  <si>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</si>
  <si>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</si>
  <si>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</si>
  <si>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</si>
  <si>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</si>
  <si>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</si>
  <si>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</si>
  <si>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</si>
  <si>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</si>
  <si>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</si>
  <si>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</si>
  <si>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</si>
  <si>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</si>
  <si>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</si>
  <si>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</si>
  <si>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</si>
  <si>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</si>
  <si>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</si>
  <si>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</si>
  <si>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</si>
  <si>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</si>
  <si>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</si>
  <si>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</si>
  <si>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</si>
  <si>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</si>
  <si>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</si>
  <si>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</si>
  <si>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</si>
  <si>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</si>
  <si>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</si>
  <si>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</si>
  <si>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</si>
  <si>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</si>
  <si>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</si>
  <si>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</si>
  <si>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</si>
  <si>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</si>
  <si>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</si>
  <si>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</si>
  <si>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</si>
  <si>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</si>
  <si>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</si>
  <si>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</si>
  <si>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</si>
  <si>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</si>
  <si>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</si>
  <si>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</si>
  <si>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</si>
  <si>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</si>
  <si>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</si>
  <si>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</si>
  <si>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</si>
  <si>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</si>
  <si>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</si>
  <si>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</si>
  <si>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</si>
  <si>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</si>
  <si>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</si>
  <si>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</si>
  <si>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</si>
  <si>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</si>
  <si>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</si>
  <si>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</si>
  <si>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</si>
  <si>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</si>
  <si>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</si>
  <si>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</si>
  <si>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</si>
  <si>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</si>
  <si>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</si>
  <si>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</si>
  <si>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</si>
  <si>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</si>
  <si>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</si>
  <si>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</si>
  <si>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</si>
  <si>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</si>
  <si>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</si>
  <si>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</si>
  <si>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</si>
  <si>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</si>
  <si>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</si>
  <si>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</si>
  <si>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</si>
  <si>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</si>
  <si>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</si>
  <si>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</si>
  <si>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</si>
  <si>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</si>
  <si>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</si>
  <si>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</si>
  <si>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</si>
  <si>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</si>
  <si>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</si>
  <si>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</si>
  <si>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</si>
  <si>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</si>
  <si>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</si>
  <si>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</si>
  <si>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</si>
  <si>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</si>
  <si>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</si>
  <si>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</si>
  <si>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</si>
  <si>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</si>
  <si>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</si>
  <si>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</si>
  <si>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</si>
  <si>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</si>
  <si>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</si>
  <si>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</si>
  <si>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</si>
  <si>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</si>
  <si>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</si>
  <si>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</si>
  <si>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</si>
  <si>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</si>
  <si>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</si>
  <si>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</si>
  <si>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</si>
  <si>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</si>
  <si>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</si>
  <si>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</si>
  <si>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</si>
  <si>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</si>
  <si>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</si>
  <si>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</si>
  <si>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</si>
  <si>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</si>
  <si>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</si>
  <si>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</si>
  <si>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</si>
  <si>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</si>
  <si>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</si>
  <si>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</si>
  <si>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</si>
  <si>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</si>
  <si>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</si>
  <si>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</si>
  <si>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</si>
  <si>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</si>
  <si>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</si>
  <si>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</si>
  <si>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</si>
  <si>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</si>
  <si>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</si>
  <si>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</si>
  <si>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</si>
  <si>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</si>
  <si>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</si>
  <si>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</si>
  <si>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</si>
  <si>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</si>
  <si>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</si>
  <si>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</si>
  <si>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</si>
  <si>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</si>
  <si>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</si>
  <si>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</si>
  <si>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</si>
  <si>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</si>
  <si>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</si>
  <si>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</si>
  <si>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</si>
  <si>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</si>
  <si>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</si>
  <si>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</si>
  <si>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</si>
  <si>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</si>
  <si>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</si>
  <si>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</si>
  <si>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</si>
  <si>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</si>
  <si>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</si>
  <si>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</si>
  <si>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</si>
  <si>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</si>
  <si>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</si>
  <si>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</si>
  <si>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</si>
  <si>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</si>
  <si>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</si>
  <si>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</si>
  <si>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</si>
  <si>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</si>
  <si>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</si>
  <si>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</si>
  <si>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</si>
  <si>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</si>
  <si>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</si>
  <si>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</si>
  <si>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</si>
  <si>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</si>
  <si>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</si>
  <si>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</si>
  <si>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</si>
  <si>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</si>
  <si>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</si>
  <si>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</si>
  <si>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</si>
  <si>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</si>
  <si>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</si>
  <si>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</si>
  <si>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</si>
  <si>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</si>
  <si>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</si>
  <si>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</si>
  <si>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</si>
  <si>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</si>
  <si>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</si>
  <si>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</si>
  <si>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</si>
  <si>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</si>
  <si>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</si>
  <si>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</si>
  <si>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</si>
  <si>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</si>
  <si>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</si>
  <si>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</si>
  <si>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</si>
  <si>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</si>
  <si>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</si>
  <si>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</si>
  <si>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</si>
  <si>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</si>
  <si>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</si>
  <si>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</si>
  <si>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</si>
  <si>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</si>
  <si>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</si>
  <si>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</si>
  <si>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</si>
  <si>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</si>
  <si>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</si>
  <si>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</si>
  <si>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</si>
  <si>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</si>
  <si>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</si>
  <si>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</si>
  <si>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</si>
  <si>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</si>
  <si>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</si>
  <si>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</si>
  <si>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</si>
  <si>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</si>
  <si>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</si>
  <si>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</si>
  <si>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</si>
  <si>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</si>
  <si>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</si>
  <si>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</si>
  <si>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</si>
  <si>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</si>
  <si>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</si>
  <si>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</si>
  <si>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</si>
  <si>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</si>
  <si>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</si>
  <si>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</si>
  <si>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</si>
  <si>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</si>
  <si>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</si>
  <si>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</si>
  <si>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</si>
  <si>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</si>
  <si>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</si>
  <si>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</si>
  <si>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</si>
  <si>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</si>
  <si>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</si>
  <si>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PCM-20251010-00000617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</si>
  <si>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</si>
  <si>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</si>
  <si>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</si>
  <si>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</si>
  <si>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</si>
  <si>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</si>
  <si>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</si>
  <si>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</si>
  <si>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</si>
  <si>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</si>
  <si>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</si>
  <si>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</si>
  <si>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</si>
  <si>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PCM-20251010-00000607</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</si>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</sst>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B13" sqref="B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277.58654826389102</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45940.534973842594</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45940.534973842594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45940.534973842594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45940.534973842594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45940.534973842594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45940.534973842594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45940.534973842594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45940.534973842594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45940.534973842594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45940.534973842594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45940.534973842594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45940.534973842594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45940.534973842594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45940.534973842594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45940.534973842594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45940.534973842594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45940.534973842594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45940.534973842594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45940.534973842594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45940.534973842594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45940.534973842594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45940.534973842594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45940.534973842594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45940.534973842594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45940.534973842594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45940.534973842594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45940.534973842594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45940.534973842594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45940.534973842594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45940.534973842594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45940.534973842594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45940.534973842594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45940.534973842594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45940.534973842594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45940.534973842594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45940.534973842594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45940.534973842594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45940.534973842594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45940.534973842594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45940.534973842594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45940.534973842594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45940.534973842594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45940.534973842594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45940.534973842594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45940.534973842594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45940.534973842594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45940.534973842594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45940.534973842594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45940.534973842594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45940.534973842594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45940.534973842594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45940.534973842594</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0F3F11B1-CEE1-407F-B57C-CA3B681A1EE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133.80789050926251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115.53513587963243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0.48835347222484415</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45940.534973842594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45940.534973842594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45940.534973842594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45940.534973842594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45940.534973842594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45940.534973842594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45940.534973842594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45940.534973842594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45940.534973842594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45940.534973842594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45940.534973842594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45940.534973842594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45940.534973842594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45940.534973842594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45940.534973842594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45940.534973842594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45940.534973842594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45940.534973842594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45940.534973842594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45940.534973842594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45940.534973842594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45940.534973842594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45940.534973842594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45940.534973842594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45940.534973842594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45940.534973842594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45940.534973842594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45940.534973842594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45940.534973842594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45940.534973842594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45940.534973842594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45940.534973842594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45940.534973842594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45940.534973842594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45940.534973842594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45940.534973842594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45940.534973842594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45940.534973842594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45940.534973842594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45940.534973842594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45940.534973842594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45940.534973842594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45940.534973842594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45940.534973842594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45940.534973842594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45940.534973842594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45940.534973842594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45940.534973842594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45940.534973842594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45940.534973842594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45940.534973842594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45940.534973842594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45940.534973842594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45940.534973842594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45940.534973842594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45940.534973842594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45940.534973842594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45940.534973842594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45940.534973842594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45940.534973842594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45940.534973842594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45940.534973842594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45940.534973842594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45940.534973842594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45940.534973842594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45940.534973842594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45940.534973842594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45940.534973842594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45940.534973842594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45940.534973842594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45940.534973842594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45940.534973842594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45940.534973842594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45940.534973842594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45940.534973842594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45940.534973842594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45940.534973842594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45940.534973842594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45940.534973842594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45940.534973842594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45940.534973842594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45940.534973842594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45940.534973842594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45940.534973842594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45940.534973842594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45940.534973842594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45940.534973842594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45940.534973842594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45940.534973842594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45940.534973842594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45940.534973842594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45940.534973842594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45940.534973842594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45940.534973842594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45940.534973842594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45940.534973842594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45940.534973842594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45940.534973842594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45940.534973842594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45940.534973842594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45940.534973842594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45940.534973842594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45940.534973842594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45940.534973842594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45940.534973842594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45940.534973842594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45940.534973842594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45940.534973842594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45940.534973842594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45940.534973842594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45940.534973842594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45940.534973842594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45940.534973842594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45940.534973842594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45940.534973842594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45940.534973842594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45940.534973842594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45940.534973842594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45940.534973842594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45940.534973842594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45940.534973842594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45940.534973842594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45940.534973842594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45940.534973842594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45940.534973842594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45940.534973842594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45940.534973842594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45940.534973842594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45940.534973842594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45940.534973842594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45940.534973842594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45940.534973842594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45940.534973842594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45940.534973842594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45940.534973842594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45940.534973842594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45940.534973842594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45940.534973842594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45940.534973842594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45940.534973842594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45940.534973842594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45940.534973842594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45940.534973842594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45940.534973842594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45940.534973842594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45940.534973842594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45940.534973842594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45940.534973842594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45940.534973842594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45940.534973842594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45940.534973842594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45940.534973842594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45940.534973842594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45940.534973842594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45940.534973842594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45940.534973842594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45940.534973842594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45940.534973842594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45940.534973842594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45940.534973842594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45940.534973842594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45940.534973842594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45940.534973842594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45940.534973842594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45940.534973842594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45940.534973842594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45940.534973842594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45940.534973842594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45940.534973842594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45940.534973842594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45940.534973842594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45940.534973842594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45940.534973842594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45940.534973842594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45940.534973842594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45940.534973842594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45940.534973842594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45940.534973842594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45940.534974189817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45940.534974189817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45940.534974189817</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45940.534974189817</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45940.534974189817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45940.534974189817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45940.534974189817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45940.534974189817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45940.534974189817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45940.534974189817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45940.534974189817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45940.534974189817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45940.534974189817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45940.534974189817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45940.534974189817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45940.534974189817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45940.534974189817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45940.534974189817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45940.534974189817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45940.534974189817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45940.534974189817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45940.534974189817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45940.534974189817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45940.534974189817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45940.534974189817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45940.534974189817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45940.534974189817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45940.534974189817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45940.534974189817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45940.534974189817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45940.534974189817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45940.534974189817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45940.534974189817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45940.534974189817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45940.534974189817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45940.534974189817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45940.534974189817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45940.534974189817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45940.534974189817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45940.534974189817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45940.534974189817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45940.534974189817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45940.534974189817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45940.534974189817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45940.534974189817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45940.534974189817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45940.534974189817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45940.534974189817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45940.534974189817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45940.534974189817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45940.534974189817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45940.534974189817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45940.534974189817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45940.534974189817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45940.534974189817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45940.534974189817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45940.534974189817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45940.534974189817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45940.534974189817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45940.534974189817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45940.534974189817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45940.534974189817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45940.534974189817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45940.534974189817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45940.534974189817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45940.534974189817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45940.534974189817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45940.534974189817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45940.534974189817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45940.534974189817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45940.534974189817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45940.534974189817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45940.534974189817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45940.534974189817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45940.534974189817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45940.534974189817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45940.534974189817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45940.534974189817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45940.534974189817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45940.534974189817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45940.534974189817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45940.534974189817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45940.534974189817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45940.534974189817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45940.534974189817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45940.534974189817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45940.534974189817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45940.534974189817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45940.534974189817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45940.534974189817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45940.534974189817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45940.534974189817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45940.534974189817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45940.534974189817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45940.534974189817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45940.534974189817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45940.534974189817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45940.534974189817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45940.534974189817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45940.534974189817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45940.534974189817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45940.534974189817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45940.534974189817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45940.534974189817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45940.534974189817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45940.534974189817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45940.534974189817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45940.534974189817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45940.534974189817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45940.534974189817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45940.534974189817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45940.534974189817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45940.534974189817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45940.534974189817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45940.534974189817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45940.534974189817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45940.534974189817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45940.534974189817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45940.534974189817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45940.534974189817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45940.534974189817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45940.534974189817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45940.534974189817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45940.534974189817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45940.534974189817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45940.534974189817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45940.534974189817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45940.534974189817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45940.534974189817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45940.534974189817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45940.534974189817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45940.534974189817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45940.534974189817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45940.534974189817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45940.534974189817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45940.534974189817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45940.534974189817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45940.534974189817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45940.534974189817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45940.534974189817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45940.534974189817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45940.534974189817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45940.534974189817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45940.534974189817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45940.534974189817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45940.534974189817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45940.534974189817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45940.534974189817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45940.534974189817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45940.534974189817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45940.534974189817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45940.534974189817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45940.534974189817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45940.534974189817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45940.534974189817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45940.534974189817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45940.534974189817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45940.534974189817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45940.534974189817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45940.534974189817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45940.534974189817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45940.534974189817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45940.534974189817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45940.534974189817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45940.534974189817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45940.534974189817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45940.534974189817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45940.534974189817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45940.534974189817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45940.534974189817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45940.534974189817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45940.534974189817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45940.534974189817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45940.534974189817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45940.534974189817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45940.534974189817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45940.534974189817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45940.534974189817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45940.534974189817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45940.534974189817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45940.534974189817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45940.534974189817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45940.534974189817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45940.534974189817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45940.534974189817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45940.534974189817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45940.534974189817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45940.534974189817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45940.534974189817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45940.534974189817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45940.534974189817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45940.534974189817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45940.534974189817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45940.534974189817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45940.534974189817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45940.534974189817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45940.534974189817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45940.534974189817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45940.534974189817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45940.534974189817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45940.534974189817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45940.534974189817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45940.534974189817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45940.534974189817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45940.534974189817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45940.534974189817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45940.534974189817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45940.534974189817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45940.534974189817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45940.534974189817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45940.534974189817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45940.534974189817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45940.534974189817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45940.534974189817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45940.534974189817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45940.534974189817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45940.534974189817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45940.534974189817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45940.534974189817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45940.534974189817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45940.534974189817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45940.534974189817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45940.534974189817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45940.534974189817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45940.534974189817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45940.534974189817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45940.534974189817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45940.534974189817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45940.534974189817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45940.534974189817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45940.534974189817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45940.534974189817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45940.534974189817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45940.534974189817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45940.534974189817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45940.534974189817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45940.534974189817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45940.534974189817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45940.534974189817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45940.534974189817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45940.534974189817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45940.534974189817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45940.534974189817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45940.534974189817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45940.534974189817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45940.534974189817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45940.534974189817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45940.534974189817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45940.534974189817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45940.534974189817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45940.534974189817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45940.534974189817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45940.534974189817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45940.534974189817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45940.534974189817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45940.534974189817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45940.534974189817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45940.534974189817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45940.534974189817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45940.534974189817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45940.534974189817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45940.534974189817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45940.534974189817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45940.534974189817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45940.534974189817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45940.534974189817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45940.534974189817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45940.534974189817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45940.534974189817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45940.534974189817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45940.534974189817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45940.534974189817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45940.534974189817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45940.534974189817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45940.534974189817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45940.534974189817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45940.534974189817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45940.534974189817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45940.534974189817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45940.534974189817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45940.534974189817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45940.534974189817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45940.534974189817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45940.534974189817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45940.534974189817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45940.534974189817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45940.534974189817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45940.534974189817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45940.534974189817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45940.534974189817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45940.534974189817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45940.534974189817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45940.534974189817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45940.534974189817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45940.534974189817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45940.534974189817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45940.534974189817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45940.534974189817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45940.534974189817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45940.534974189817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45940.534974189817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45940.534974189817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45940.534974189817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45940.534974189817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45940.534974189817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45940.534974189817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45940.534974189817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45940.534974189817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45940.534974189817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45940.534974189817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45940.534974189817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45940.534974189817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45940.534974189817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45940.534974189817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45940.534974189817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45940.534974189817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45940.534974189817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45940.534974189817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45940.534974189817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45940.534974189817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45940.534974189817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45940.534974189817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45940.534974189817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45940.534974189817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45940.534974189817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45940.534974189817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45940.534974189817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45940.534974189817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45940.534974189817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45940.534974189817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45940.534974189817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45940.534974189817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45940.534974189817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45940.534974189817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45940.534974189817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45940.534974189817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45940.534974189817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45940.534974189817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45940.534974189817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45940.534974189817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45940.534974189817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45940.534974189817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45940.534974189817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45940.534974189817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45940.534974189817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45940.534974189817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45940.534974189817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45940.534974189817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45940.534974189817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45940.534974189817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45940.534974189817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45940.534974189817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45940.534974189817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45940.534974189817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45940.534974189817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45940.534974189817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45940.534974189817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45940.534974189817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45940.534974189817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45940.534974189817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45940.534974189817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45940.534974189817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45940.534974189817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45940.534974189817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45940.534974189817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45940.534974189817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45940.534974189817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45940.534974189817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45940.534974189817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45940.534974189817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45940.534974189817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45940.534974189817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45940.534974189817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45940.534974189817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45940.534974189817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45940.534974189817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45940.534974189817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45940.534974189817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45940.534974189817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45940.534974189817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45940.534974189817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45940.534974189817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45940.534974189817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45940.534974189817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45940.534974189817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45940.534974189817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45940.534974189817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45940.534974189817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45940.534974189817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45940.534974189817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45940.534974189817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45940.534974189817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45940.534974189817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45940.534974189817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45940.534974189817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45940.534974189817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45940.534974189817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45940.534974189817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45940.534974189817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45940.534974189817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45940.534974189817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45940.534974189817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45940.534974189817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45940.534974189817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45940.534974189817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45940.534974189817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45940.534974189817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45940.534974189817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45940.534974189817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45940.534974189817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45940.534974189817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45940.534974189817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45940.534974189817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45940.534974189817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45940.534974189817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45940.534974189817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45940.534974189817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45940.534974189817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45940.534974189817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45940.534974189817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45940.534974189817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45940.534974189817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45940.534974189817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45940.534974189817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45940.534974189817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45940.534974189817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45940.534974189817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45940.534974189817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45940.534974189817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45940.534974189817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45940.534974189817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45940.534974189817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45940.534974189817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45940.534974189817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45940.534974189817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45940.534974189817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45940.534974189817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45940.534974189817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45940.534974189817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45940.534974189817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45940.534974189817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45940.534974189817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45940.534974189817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45940.534974189817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45940.534974189817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45940.534974189817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45940.534974189817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45940.534974189817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45940.534974189817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45940.534974189817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45940.534974189817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45940.534974189817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45940.534974189817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45940.534974189817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45940.534974189817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45940.534974189817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45940.534974189817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45940.534974189817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45940.534974189817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45940.534974189817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45940.534974189817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45940.534974189817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45940.534974189817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45940.534974189817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45940.534974189817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45940.534974189817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45940.534974189817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45940.534974189817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45940.534974189817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45940.534974189817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45940.534974189817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45940.534974189817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45940.534974189817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45940.534974189817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45940.534974189817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45940.534974189817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45940.534974189817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45940.534974189817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45940.534974189817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45940.534974189817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45940.534974189817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45940.534974189817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45940.534974189817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45940.534974189817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45940.534974189817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45940.534974189817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45940.534974189817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45940.534974189817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45940.534974189817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45940.534974189817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45940.534974189817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45940.534974189817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45940.534974189817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45940.534974189817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45940.534974189817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45940.534974189817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45940.534974189817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45940.534974189817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45940.534974189817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45940.534974189817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45940.534974189817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45940.534974189817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45940.534974189817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45940.534974189817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45940.534974189817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45940.534974189817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45940.534974189817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45940.534974189817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45940.534974189817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45940.534974189817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45940.534974189817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45940.534974189817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45940.534974189817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45940.534974189817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45940.534974189817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45940.534974189817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45940.534974189817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45940.534974189817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45940.534974189817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45940.534974189817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45940.534974189817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45940.534974189817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45940.534974189817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45940.534974189817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45940.534974189817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45940.534974189817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45940.534974189817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45940.534974189817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45940.534974189817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45940.534974189817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45940.534974189817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45940.534974189817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45940.534974189817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45940.534974189817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45940.534974189817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45940.534974189817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45940.534974189817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45940.534974189817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45940.534974189817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45940.534974189817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45940.534974189817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45940.534974189817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45940.534974189817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45940.534974189817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45940.534974189817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45940.534974189817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45940.534974189817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45940.534974189817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45940.534974189817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45940.534974189817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45940.534974189817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45940.534974189817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45940.534974189817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45940.534974189817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45940.534974189817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45940.534974189817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45940.534974189817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45940.534974189817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45940.534974189817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45940.534974189817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45940.534974189817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45940.534974189817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45940.534974189817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45940.534974189817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45940.534974189817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45940.534974189817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45940.534974189817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45940.534974189817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45940.534974189817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45940.534974189817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45940.534974189817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45940.534974189817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45940.534974189817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45940.534974189817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45940.534974189817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45940.534974189817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45940.534974189817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45940.534974189817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45940.534974189817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45940.534974189817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45940.534974189817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45940.534974189817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45940.534974189817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45940.534974189817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45940.534974189817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45940.534974189817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45940.534974189817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45940.534974189817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45940.534974189817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45940.534974189817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45940.534974189817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45940.534974189817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45940.534974189817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45940.534974189817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45940.534974189817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45940.534974189817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45940.534974189817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45940.534974189817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45940.534974189817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45940.534974189817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45940.534974189817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45940.534974189817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45940.534974189817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45940.534974189817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45940.534974189817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45940.534974189817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45940.534974189817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45940.534974189817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45940.534974189817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45940.534974189817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45940.534974189817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45940.534974189817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45940.534974189817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45940.534974189817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45940.534974189817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45940.534974189817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45940.534974189817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45940.534974189817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45940.534974189817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45940.534974189817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45940.534974189817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45940.534974189817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45940.534974189817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45940.534974189817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45940.534974189817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45940.534974189817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45940.534974189817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45940.534974189817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45940.534974189817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45940.534974189817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45940.534974189817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45940.534974189817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45940.534974189817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45940.534974189817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45940.534974189817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45940.534974189817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45940.534974189817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45940.534974189817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45940.534974189817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45940.534974189817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45940.534974189817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45940.534974189817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45940.534974189817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45940.534974189817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45940.534974189817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45940.534974189817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45940.534974189817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45940.534974189817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45940.534974189817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45940.534974189817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45940.534974189817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45940.534974189817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45940.534974189817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45940.534974189817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45940.534974189817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45940.534974189817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45940.534974189817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45940.534974189817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45940.534974189817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45940.534974189817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45940.534974189817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45940.534974189817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45940.534974189817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45940.534974189817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45940.534974189817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45940.534974189817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45940.534974189817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45940.534974189817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45940.534974189817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45940.534974189817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45940.534974189817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45940.534974189817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45940.534974189817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45940.534974189817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45940.534974189817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45940.534974189817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45940.534974189817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45940.534974189817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45940.534974189817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45940.534974189817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45940.534974189817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45940.534974189817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45940.534974189817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45940.534974189817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45940.534974189817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45940.534974189817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45940.534974189817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45940.534974189817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45940.534974189817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45940.534974189817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45940.534974189817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45940.534974189817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45940.534974189817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45940.534974189817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45940.534974189817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45940.534974189817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45940.534974189817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45940.534974189817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45940.534974189817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45940.534974189817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45940.534974189817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45940.534974189817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45940.534974189817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45940.534974189817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45940.534974189817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45940.534974189817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45940.534974189817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45940.534974189817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45940.534974189817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45940.534974189817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45940.534974189817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45940.534974189817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45940.534974189817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45940.534974189817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45940.534974189817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45940.534974189817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45940.534974189817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45940.534974189817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45940.534974189817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45940.534974189817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45940.534974189817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45940.534974189817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45940.534974189817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45940.534974189817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45940.534974189817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45940.534974189817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45940.534974189817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45940.534974189817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45940.534974189817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45940.534974189817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45940.534974189817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45940.534974189817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45940.534974189817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45940.534974189817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45940.534974189817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45940.534974189817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45940.534974189817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45940.534974189817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45940.534974189817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45940.534974189817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45940.534974189817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45940.534974189817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45940.534974189817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45940.534974189817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45940.534974189817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45940.534974189817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45940.534974189817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45940.534974189817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45940.534974189817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45940.534974189817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45940.534974189817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45940.534974189817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45940.534974189817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45940.534974189817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45940.534974189817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45940.534974189817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45940.534974189817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45940.534974189817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45940.534974189817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45940.534974189817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45940.534974189817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45940.534974189817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45940.534974189817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45940.534974189817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45940.534974189817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45940.534974189817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45940.534974189817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45940.534974189817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45940.534974189817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45940.534974189817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45940.534974189817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45940.534974189817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45940.534974189817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45940.534974189817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45940.534974189817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45940.534974189817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45940.534974189817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45940.534974189817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45940.534974189817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45940.534974189817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45940.534974189817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45940.534974189817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45940.534974189817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45940.534974189817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45940.534974189817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45940.534974189817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45940.534974189817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45940.534974189817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45940.534974189817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45940.534974189817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45940.534974189817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45940.534974189817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45940.534974189817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45940.534974189817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45940.534974189817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45940.534974189817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45940.534974189817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45940.534974189817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45940.534974189817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45940.534974189817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45940.534974189817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45940.534974189817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45940.534974189817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45940.534974189817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45940.534974189817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45940.534974189817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45940.534974189817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45940.534974189817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45940.534974189817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45940.534974189817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45940.534974189817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45940.534974189817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45940.534974189817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45940.534974189817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45940.534974189817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45940.534974189817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45940.534974189817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45940.534974189817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45940.534974189817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45940.534974189817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45940.534974189817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45940.534974189817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45940.534974189817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45940.534974189817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45940.534974189817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45940.534974189817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45940.534974189817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45940.534974189817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45940.534974189817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45940.534974189817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45940.534974189817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45940.534974189817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45940.534974189817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45940.534974189817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45940.534974189817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45940.534974189817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45940.534974189817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45940.534974189817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45940.534974189817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45940.534974189817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45940.534974189817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45940.534974189817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45940.534974189817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45940.534974189817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45940.534974189817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45940.534974189817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45940.534974189817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45940.534974189817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45940.534974189817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45940.534974189817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45940.534974189817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45940.534974189817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45940.534974189817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45940.534974189817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45940.534974189817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45940.534974189817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45940.534974189817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45940.534974189817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45940.534974189817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45940.534974189817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45940.534974189817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45940.534974189817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45940.534974189817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45940.534974189817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45940.534974189817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45940.534974189817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45940.534974189817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45940.534974189817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45940.534974189817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45940.534974189817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45940.534974189817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45940.534974189817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45940.534974189817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45940.534974189817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45940.534974189817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45940.534974189817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45940.534974189817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45940.534974189817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45940.534974189817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45940.534974189817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45940.534974189817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45940.534974189817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45940.534974189817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45940.534974189817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45940.534974189817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45940.534974189817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45940.534974189817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45940.534974189817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45940.534974189817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45940.534974189817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45940.534974189817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45940.534974189817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45940.534974189817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45940.534974189817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45940.534974189817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45940.534974189817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45940.534974189817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45940.534974189817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45940.534974189817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45940.534974189817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45940.534974189817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45940.534974189817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45940.534974189817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45940.534974189817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45940.534974189817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45940.534974189817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45940.534974189817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45940.534974189817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45940.534974189817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45940.534974189817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45940.534974189817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45940.534974189817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45940.534974189817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45940.534974189817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45940.534974189817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45940.534974189817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45940.534974189817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45940.534974189817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45940.534974189817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45940.534974189817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45940.534974189817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45940.534974189817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45940.534974189817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45940.534974189817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45940.534974189817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45940.534974189817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45940.534974189817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45940.534974189817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45940.534974189817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45940.534974189817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45940.534974189817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45940.534974189817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45940.534974189817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45940.534974189817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45940.534974189817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45940.534974189817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45940.534974189817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45940.534974189817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45940.534974189817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45940.534974189817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45940.534974189817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45940.534974189817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45940.534974189817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45940.534974189817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45940.534974189817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45940.534974189817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45940.534974189817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45940.534974189817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45940.534974189817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45940.534974189817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45940.534974189817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45940.534974189817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45940.534974189817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45940.534974189817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45940.534974189817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45940.534974189817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45940.534974189817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45940.534974189817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45940.534974189817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45940.534974189817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45940.534974189817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45940.534974189817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45940.534974189817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45940.534974189817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45940.534974189817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45940.534974189817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45940.534974189817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45940.534974189817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45940.534974189817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45940.534974189817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45940.534974189817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45940.534974189817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45940.534974189817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45940.534974189817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45940.534974189817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45940.534974189817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45940.534974189817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45940.534974189817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45940.534974189817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45940.534974189817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45940.534974189817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45940.534974189817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45940.534974189817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45940.534974189817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45940.534974189817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45940.534974189817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45940.534974189817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45940.534974189817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45940.534974189817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45940.534974189817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45940.534974189817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45940.534974189817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45940.534974189817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45940.534974189817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45940.534974189817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45940.534974189817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45940.534974189817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45940.534974189817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45940.534974189817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45940.534974189817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45940.534974189817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45940.534974189817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45940.534974189817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45940.534974189817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45940.534974189817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45940.534974189817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45940.534974189817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45940.534974189817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45940.534974189817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45940.534974189817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45940.534974189817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45940.534974189817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45940.534974189817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45940.534974189817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45940.534974189817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45940.534974189817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45940.534974189817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45940.534974189817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45940.534974189817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45940.534974189817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45940.534974189817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45940.534974189817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45940.534974189817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45940.534974189817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45940.534974189817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45940.534974189817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45940.534974189817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45940.534974189817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45940.534974189817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45940.534974189817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45940.534974189817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45940.534974189817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45940.534974189817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45940.534974189817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45940.534974189817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45940.534974189817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45940.534974189817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45940.534974189817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45940.534974189817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45940.534974189817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45940.534974189817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45940.534974189817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45940.534974189817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45940.534974189817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45940.534974189817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45940.534974189817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45940.534974189817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45940.534974189817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45940.534974189817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45940.534974189817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45940.534974189817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45940.534974189817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45940.534974189817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45940.534974189817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45940.534974189817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45940.534974189817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45940.534974189817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45940.534974189817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45940.534974189817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45940.534974189817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45940.534974189817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45940.534974189817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45940.534974189817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45940.534974189817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45940.534974189817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45940.534974189817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45940.534974189817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45940.534974189817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45940.534974189817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45940.534974189817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45940.534974189817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45940.534974189817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45940.534974189817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45940.534974189817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45940.534974189817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45940.534974189817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45940.534974189817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45940.534974189817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45940.534974189817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45940.534974189817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45940.534974189817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45940.534974189817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45940.534974189817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45940.534974189817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45940.534974189817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45940.534974189817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45940.534974189817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45940.534974189817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45940.534974189817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45940.534974189817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45940.534974189817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45940.534974189817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45940.534974189817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45940.534974189817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45940.534974189817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45940.534974189817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45940.534974189817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45940.534974189817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45940.534974189817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45940.534974189817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45940.534974189817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45940.534974189817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45940.534974189817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45940.534974189817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45940.534974189817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45940.534974189817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45940.534974189817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45940.534974189817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45940.534974189817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45940.534974189817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45940.534974189817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45940.534974189817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45940.534974189817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45940.534974189817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45940.534974189817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45940.534974189817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45940.534974189817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45940.534974189817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45940.534974189817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45940.534974189817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45940.534974189817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45940.534974189817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45940.534974189817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45940.534974189817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45940.534974189817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45940.534974189817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45940.534974189817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45940.534974189817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45940.534974189817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45940.534974189817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45940.534974189817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45940.534974189817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45940.534974189817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45940.534974189817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45940.534974189817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45940.534974189817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45940.534974189817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45940.534974189817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45940.534974189817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45940.534974189817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45940.534974189817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45940.534974189817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45940.534974189817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45940.534974189817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45940.534974189817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45940.534974189817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45940.534974189817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45940.534974189817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45940.534974189817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45940.534974189817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45940.534974189817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45940.534974189817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45940.534974189817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45940.534974189817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45940.534974189817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45940.534974189817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45940.534974189817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45940.534974189817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45940.534974189817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45940.534974189817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45940.534974189817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45940.534974189817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45940.534974189817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45940.534974189817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45940.534974189817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45940.534974189817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45940.534974189817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45940.534974189817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45940.534974189817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45940.534974189817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45940.534974189817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45940.534974189817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45940.534974189817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45940.534974189817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45940.534974189817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45940.534974189817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45940.534974189817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45940.534974189817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45940.534974189817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45940.534974189817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45940.534974189817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45940.534974189817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45940.534974189817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45940.534974189817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45940.534974189817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45940.534974189817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45940.534974189817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45940.534974189817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45940.534974189817</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workbookViewId="0">
      <selection activeCell="E20" sqref="E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237.05425624999771</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0.97772847222222481</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1</v>
      </c>
      <c r="D4" s="129" t="s">
        <v>25920</v>
      </c>
      <c r="E4" s="104" t="s">
        <v>39043</v>
      </c>
      <c r="F4" s="131">
        <v>45940.468356481484</v>
      </c>
      <c r="G4" s="132">
        <f ca="1">IFERROR(NOW()-F4,"")</f>
        <v>6.6617361109820195E-2</v>
      </c>
      <c r="H4" s="131">
        <v>45940.462268518517</v>
      </c>
      <c r="I4" s="127" t="str">
        <f>IFERROR(VLOOKUP(D4,DB!A:F,6,0),"")</f>
        <v>SCECO</v>
      </c>
      <c r="J4" s="127" t="str">
        <f>IFERROR(VLOOKUP(D4,DB!A:G,7,0),"")</f>
        <v>Dead</v>
      </c>
      <c r="K4" s="133" t="s">
        <v>39059</v>
      </c>
      <c r="L4" s="129" t="str">
        <f>IFERROR(VLOOKUP(D4,DB!A:I,9,0),"")</f>
        <v>Latis</v>
      </c>
    </row>
    <row r="5" spans="1:16" ht="15" customHeight="1">
      <c r="A5" s="127"/>
      <c r="B5" s="127" t="str">
        <f>IFERROR(VLOOKUP(D5,DB!A:K,11,0),"")</f>
        <v/>
      </c>
      <c r="C5" s="128"/>
      <c r="D5" s="129"/>
      <c r="E5" s="104"/>
      <c r="F5" s="131"/>
      <c r="G5" s="132">
        <f ca="1">IFERROR(NOW()-F5,"")</f>
        <v>45940.534973842594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45940.534973842594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45940.534973842594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45940.534973842594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45940.534973842594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45940.534973842594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45940.534973842594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45940.534973842594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45940.534973842594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45940.534973842594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45940.534973842594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45940.534973842594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45940.534973842594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45940.534973842594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45940.534973842594</v>
      </c>
      <c r="H19" s="131"/>
      <c r="I19" s="127" t="str">
        <f>IFERROR(VLOOKUP(D19,DB!A:F,6,0),"")</f>
        <v/>
      </c>
      <c r="J19" s="127" t="str">
        <f>IFERROR(VLOOKUP(D19,DB!A:G,7,0),"")</f>
        <v/>
      </c>
      <c r="K19" s="133"/>
      <c r="L19" s="129" t="str">
        <f>IFERROR(VLOOKUP(D19,DB!A:I,9,0),"")</f>
        <v/>
      </c>
    </row>
    <row r="20" spans="1:12" ht="15" customHeight="1">
      <c r="A20" s="127"/>
      <c r="B20" s="127" t="str">
        <f>IFERROR(VLOOKUP(D20,DB!A:K,11,0),"")</f>
        <v>R4</v>
      </c>
      <c r="C20" s="128"/>
      <c r="D20" s="166" t="s">
        <v>25654</v>
      </c>
      <c r="E20" s="104"/>
      <c r="F20" s="131"/>
      <c r="G20" s="132">
        <f ca="1">IFERROR(NOW()-F20,"")</f>
        <v>45940.534973842594</v>
      </c>
      <c r="H20" s="131"/>
      <c r="I20" s="127" t="str">
        <f>IFERROR(VLOOKUP(D20,DB!A:F,6,0),"")</f>
        <v>SCECO</v>
      </c>
      <c r="J20" s="127" t="str">
        <f>IFERROR(VLOOKUP(D20,DB!A:G,7,0),"")</f>
        <v>Dead</v>
      </c>
      <c r="K20" s="133"/>
      <c r="L20" s="129" t="str">
        <f>IFERROR(VLOOKUP(D20,DB!A:I,9,0),"")</f>
        <v>Latis</v>
      </c>
    </row>
    <row r="21" spans="1:12" ht="15" customHeight="1">
      <c r="A21" s="127"/>
      <c r="B21" s="127" t="str">
        <f>IFERROR(VLOOKUP(D21,DB!A:K,11,0),"")</f>
        <v/>
      </c>
      <c r="C21" s="128"/>
      <c r="D21" s="99"/>
      <c r="E21" s="104"/>
      <c r="F21" s="131"/>
      <c r="G21" s="132">
        <f ca="1">IFERROR(NOW()-F21,"")</f>
        <v>45940.534973842594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45940.534973842594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45940.534973842594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99"/>
      <c r="E24" s="104"/>
      <c r="F24" s="131"/>
      <c r="G24" s="132">
        <f ca="1">IFERROR(NOW()-F24,"")</f>
        <v>45940.534973842594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45940.534973842594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45940.534973842594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45940.534973842594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45940.534973842594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45940.534973842594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45940.534973842594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45940.534973842594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45940.534973842594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45940.534973842594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45940.534973842594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45940.534973842594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45940.534973842594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45940.534973842594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45940.534973842594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45940.534973842594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45940.534973842594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45940.534973842594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45940.534973842594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45940.534973842594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45940.534973842594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45940.534973842594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45940.534973842594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45940.534973842594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45940.534973842594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45940.534973842594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45940.534973842594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45940.534973842594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45940.534973842594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45940.534973842594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45940.534973842594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45940.534973842594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45940.534973842594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45940.534973842594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45940.534973842594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45940.534973842594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45940.534973842594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45940.534973842594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45940.534973842594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45940.534973842594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45940.534973842594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45940.534973842594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45940.534973842594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45940.534973842594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45940.534973842594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45940.534973842594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45940.534973842594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45940.534973842594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45940.534973842594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45940.534973842594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45940.534973842594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45940.534973842594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45940.534973842594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45940.534973842594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45940.534973842594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45940.534973842594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45940.534973842594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45940.534973842594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45940.534973842594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45940.534973842594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45940.534973842594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45940.534973842594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45940.534973842594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45940.534973842594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45940.534973842594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45940.534973842594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45940.534973842594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45940.534973842594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45940.534973842594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45940.534973842594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45940.534973842594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45940.534973842594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45940.534973842594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45940.534973842594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45940.534973842594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45940.534973842594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45940.534973842594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45940.534973842594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45940.534973842594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45940.534973842594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45940.534973842594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45940.534973842594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45940.534973842594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45940.534973842594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45940.534973842594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45940.534973842594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45940.534973842594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45940.534973842594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45940.534973842594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45940.534973842594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45940.534973842594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45940.534973842594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45940.534973842594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45940.534973842594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45940.534973842594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45940.534973842594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45940.534973842594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45940.534973842594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45940.534973842594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45940.534973842594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45940.534973842594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45940.534973842594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45940.534973842594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45940.534973842594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45940.534973842594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45940.534973842594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45940.534973842594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45940.534973842594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45940.534973842594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45940.534973842594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45940.534973842594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45940.534973842594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45940.534973842594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45940.534973842594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45940.534973842594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45940.534973842594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45940.534973842594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45940.534973842594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45940.534973842594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45940.534973842594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45940.534973842594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45940.534973842594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45940.534973842594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45940.534973842594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45940.534973842594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45940.534973842594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45940.534973842594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45940.534973842594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45940.534973842594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45940.534973842594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45940.534973842594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45940.534973842594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45940.534973842594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45940.534973842594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45940.534973842594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45940.534973842594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45940.534973842594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45940.534973842594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45940.534973842594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45940.534973842594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45940.534973842594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45940.534973842594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45940.534973842594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45940.534973842594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45940.534973842594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45940.534973842594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45940.534973842594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45940.534973842594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45940.534973842594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45940.534973842594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45940.534973842594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45940.534973842594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45940.534973842594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45940.534973842594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45940.534973842594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45940.534973842594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45940.534973842594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45940.534973842594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45940.534973842594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45940.534973842594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45940.534973842594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45940.534973842594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45940.534973842594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45940.534973842594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45940.534973842594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45940.534973842594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45940.534973842594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45940.534973842594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45940.534973842594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45940.534973842594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45940.534973842594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45940.534973842594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45940.534973842594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45940.534973842594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45940.534973842594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45940.534973842594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45940.534973842594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45940.534973842594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45940.534973842594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45940.534973842594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45940.534973842594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45940.534973842594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45940.534973842594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45940.534973842594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45940.534973842594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45940.534973842594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45940.534973842594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45940.534973842594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45940.534973842594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45940.534973842594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45940.534973842594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45940.534973842594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45940.534973842594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45940.534973842594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45940.534973842594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45940.534973842594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45940.534973842594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45940.534973842594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45940.534973842594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45940.534973842594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45940.534973842594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45940.534973842594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45940.534973842594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45940.534973842594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45940.534973842594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45940.534973842594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45940.534973842594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45940.534973842594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45940.534973842594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45940.534973842594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45940.534973842594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45940.534973842594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45940.534973842594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45940.534973842594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45940.534973842594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45940.534973842594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45940.534973842594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45940.534973842594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45940.534973842594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45940.534973842594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45940.534973842594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45940.534973842594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45940.534973842594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45940.534973842594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45940.534973842594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45940.534973842594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45940.534973842594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45940.534973842594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45940.534973842594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45940.534973842594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45940.534973842594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45940.534973842594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45940.534973842594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45940.534973842594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45940.534973842594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45940.534973842594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45940.534973842594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45940.534973842594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45940.534973842594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45940.534973842594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45940.534973842594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45940.534973842594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45940.534973842594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45940.534973842594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45940.534973842594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45940.534973842594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45940.534973842594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45940.534973842594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45940.534973842594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45940.534973842594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45940.534973842594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45940.534973842594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45940.534973842594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45940.534973842594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45940.534973842594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45940.534973842594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45940.534973842594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45940.534973842594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45940.534973842594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45940.534973842594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45940.534973842594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45940.534973842594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45940.534973842594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45940.534973842594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45940.534973842594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45940.534973842594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45940.534973842594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45940.534973842594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45940.534973842594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45940.534973842594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45940.534973842594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45940.534973842594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45940.534973842594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45940.534973842594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45940.534973842594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45940.534973842594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45940.534973842594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45940.534973842594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45940.534973842594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45940.534973842594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45940.534973842594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45940.534973842594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45940.534973842594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45940.534973842594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45940.534973842594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45940.534973842594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45940.534973842594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45940.534973842594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45940.534973842594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45940.534973842594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45940.534973842594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45940.534973842594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45940.534973842594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45940.534973842594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45940.534973842594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45940.534973842594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45940.534973842594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45940.534973842594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45940.534973842594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45940.534973842594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45940.534973842594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45940.534973842594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45940.534973842594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45940.534973842594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45940.534973842594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45940.534973842594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45940.534973842594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45940.534973842594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45940.534973842594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45940.534973842594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45940.534973842594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45940.534973842594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45940.534973842594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45940.534973842594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45940.534973842594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45940.534973842594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45940.534973842594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45940.534973842594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45940.534973842594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45940.534973842594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45940.534973842594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45940.534973842594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45940.534973842594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45940.534973842594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45940.534973842594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45940.534973842594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45940.534973842594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45940.534973842594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45940.534973842594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45940.534973842594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45940.534973842594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45940.534973842594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45940.534973842594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45940.534973842594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45940.534973842594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45940.534973842594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45940.534973842594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45940.534973842594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45940.534973842594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45940.534973842594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45940.534973842594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45940.534973842594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45940.534973842594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45940.534973842594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45940.534973842594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45940.534973842594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45940.534973842594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45940.534973842594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45940.534973842594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45940.534973842594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45940.534973842594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45940.534973842594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45940.534973842594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45940.534973842594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45940.534973842594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45940.534973842594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45940.534973842594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45940.534973842594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45940.534973842594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45940.534973842594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45940.534973842594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45940.534973842594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45940.534973842594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45940.534973842594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45940.534973842594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45940.534973842594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45940.534973842594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45940.534973842594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45940.534973842594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45940.534973842594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45940.534973842594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45940.534973842594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45940.534973842594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45940.534973842594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45940.534973842594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45940.534973842594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45940.534973842594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45940.534973842594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45940.534973842594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45940.534973842594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45940.534973842594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45940.534973842594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45940.534973842594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45940.534973842594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45940.534973842594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45940.534973842594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45940.534973842594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45940.534973842594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45940.534973842594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45940.534973842594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45940.534973842594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45940.534973842594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45940.534973842594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45940.534973842594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45940.534973842594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45940.534973842594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45940.534973842594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45940.534973842594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45940.534973842594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45940.534973842594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45940.534973842594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45940.534973842594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45940.534973842594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45940.534973842594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45940.534973842594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45940.534973842594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45940.534973842594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45940.534973842594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45940.534973842594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45940.534973842594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45940.534973842594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45940.534973842594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45940.534973842594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45940.534973842594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45940.534973842594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45940.534973842594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45940.534973842594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45940.534973842594</v>
      </c>
      <c r="H441" s="131"/>
      <c r="I441" s="127" t="str">
        <f>IFERROR(VLOOKUP(D441,DB!A:F,6,0),"")</f>
        <v/>
      </c>
      <c r="J441" s="127" t="str">
        <f>IFERROR(VLOOKUP(D441,DB!A:G,7,0),"")</f>
        <v/>
      </c>
      <c r="K441" s="133"/>
      <c r="L441" s="129" t="str">
        <f>IFERROR(VLOOKUP(D441,DB!A:I,9,0),"")</f>
        <v/>
      </c>
    </row>
    <row r="442" spans="1:12" ht="15" customHeight="1">
      <c r="A442" s="134"/>
      <c r="B442" s="134" t="str">
        <f>IFERROR(VLOOKUP(D442,DB!A:K,11,0),"")</f>
        <v/>
      </c>
      <c r="C442" s="135"/>
      <c r="D442" s="136"/>
      <c r="E442" s="137"/>
      <c r="F442" s="138"/>
      <c r="G442" s="139">
        <f ca="1">IFERROR(NOW()-F442,"")</f>
        <v>45940.534973842594</v>
      </c>
      <c r="H442" s="138"/>
      <c r="I442" s="134" t="str">
        <f>IFERROR(VLOOKUP(D442,DB!A:F,6,0),"")</f>
        <v/>
      </c>
      <c r="J442" s="134" t="str">
        <f>IFERROR(VLOOKUP(D442,DB!A:G,7,0),"")</f>
        <v/>
      </c>
      <c r="K442" s="140"/>
      <c r="L442" s="136" t="str">
        <f>IFERROR(VLOOKUP(D442,DB!A:I,9,0),"")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B22" sqref="B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48.702913657405588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2">
        <f t="shared" ref="G3" ca="1" si="0">IFERROR(NOW()-F3,"")</f>
        <v>14.346096527777263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9" ca="1" si="1">IFERROR(NOW()-F4,"")</f>
        <v>45940.534973842594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45940.534973842594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45940.534973842594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45940.534973842594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45940.534973842594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45940.534973842594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45940.534973842594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45940.534973842594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45940.534973842594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45940.534973842594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45940.534973842594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45940.534973842594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45940.534973842594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45940.534973842594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45940.534973842594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45940.534973842594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45940.534973842594</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45940.534973842594</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45940.534973842594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45940.534973842594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45940.534973842594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45940.534973842594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45940.534973842594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45940.534973842594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45940.534973842594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45940.534973842594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45940.534973842594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45940.534973842594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45940.534973842594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45940.534973842594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45940.534973842594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45940.534973842594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45940.534973842594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45940.534973842594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45940.534973842594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45940.534973842594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45940.534973842594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45940.534973842594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45940.534973842594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45940.534973842594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45940.534973842594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45940.534973842594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45940.534973842594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45940.534973842594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45940.534973842594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45940.534973842594</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45940.534973842594</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45940.534973842594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45940.534973842594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45940.534973842594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45940.534973842594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45940.534973842594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45940.534973842594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45940.534973842594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45940.534973842594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45940.534973842594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45940.534973842594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45940.534973842594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45940.534973842594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45940.534973842594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45940.534973842594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45940.534973842594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45940.534973842594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45940.534973842594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45940.534973842594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45940.534973842594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45940.534973842594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45940.534973842594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45940.534973842594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45940.534973842594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45940.534973842594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45940.534973842594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45940.534973842594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45940.534973842594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45940.534973842594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45940.534973842594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45940.534973842594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45940.534973842594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45940.534973842594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45940.534973842594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45940.534973842594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45940.534973842594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45940.534973842594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45940.534973842594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45940.534973842594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45940.534973842594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45940.534973842594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45940.534973842594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45940.534973842594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45940.534973842594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45940.534973842594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45940.534973842594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45940.534973842594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45940.534973842594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45940.534973842594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45940.534973842594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45940.534973842594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45940.534973842594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45940.534973842594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45940.534973842594</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45940.534973842594</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workbookViewId="0">
      <selection activeCell="F10" sqref="F10"/>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13.762126620371419</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1.0059113425959367</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6.6540016203725827</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0.67687199074134696</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33803</v>
      </c>
      <c r="E6" s="156" t="s">
        <v>38964</v>
      </c>
      <c r="F6" s="167">
        <v>45940.462743055556</v>
      </c>
      <c r="G6" s="162">
        <f ca="1">IFERROR(NOW()-F6,"-")</f>
        <v>7.2230787038279232E-2</v>
      </c>
      <c r="H6" s="167">
        <v>45940.456944444442</v>
      </c>
      <c r="I6" s="157" t="str">
        <f>IFERROR(VLOOKUP(D6,DB!A:F,6,0),"")</f>
        <v>SCECO</v>
      </c>
      <c r="J6" s="157" t="str">
        <f>IFERROR(VLOOKUP(D6,DB!A:G,7,0),"")</f>
        <v>Vandalized</v>
      </c>
      <c r="K6" s="160" t="s">
        <v>39073</v>
      </c>
      <c r="L6" s="158" t="str">
        <f>IFERROR(VLOOKUP(D6,DB!A:I,9,0),"")</f>
        <v>Latis</v>
      </c>
    </row>
    <row r="7" spans="1:16383" ht="31.5" customHeight="1">
      <c r="A7" s="110"/>
      <c r="B7" s="157" t="str">
        <f>IFERROR(VLOOKUP(D7,DB!A:K,11,0),"")</f>
        <v/>
      </c>
      <c r="C7" s="157"/>
      <c r="D7" s="156"/>
      <c r="E7" s="156"/>
      <c r="F7" s="113"/>
      <c r="G7" s="162">
        <f ca="1">IFERROR(NOW()-F7,"-")</f>
        <v>45940.534973842594</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45940.534973842594</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62">
        <f ca="1">IFERROR(NOW()-F9,"-")</f>
        <v>45940.534973842594</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ca="1">IFERROR(NOW()-F10,"-")</f>
        <v>45940.534973842594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ca="1">IFERROR(NOW()-F11,"-")</f>
        <v>45940.534973842594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ca="1">IFERROR(NOW()-F12,"-")</f>
        <v>45940.534973842594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45940.534973842594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45940.534973842594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62">
        <f ca="1">IFERROR(NOW()-F15,"-")</f>
        <v>45940.534973842594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62">
        <f ca="1">IFERROR(NOW()-F16,"-")</f>
        <v>45940.534973842594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45940.534973842594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45940.534973842594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45940.534973842594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45940.534973842594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45940.534973842594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45940.534973842594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45940.534973842594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45940.534973842594</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45940.534973842594</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45940.534973842594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45940.534973842594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45940.534973842594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45940.534973842594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45940.534973842594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45940.534973842594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45940.534973842594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45940.534973842594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45940.534973842594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45940.534973842594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45940.534973842594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45940.534973842594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45940.534973842594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45940.534973842594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45940.534973842594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45940.534973842594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45940.534973842594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45940.534973842594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45940.534973842594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45940.534973842594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45940.534973842594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45940.534973842594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45940.534973842594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45940.534973842594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45940.534973842594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45940.534973842594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45940.534973842594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45940.534973842594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45940.534973842594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45940.534973842594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45940.534973842594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45940.534973842594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45940.534973842594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45940.534973842594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45940.534973842594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45940.534973842594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45940.534973842594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45940.534973842594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45940.534973842594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45940.534973842594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45940.534973842594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45940.534973842594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45940.534973842594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45940.534973842594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45940.534973842594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45940.534973842594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45940.534973842594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45940.534973842594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45940.534973842594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45940.534973842594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45940.534973842594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45940.534973842594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45940.534973842594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45940.534973842594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45940.534973842594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45940.534973842594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45940.534973842594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45940.534973842594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45940.534973842594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45940.534973842594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45940.534973842594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45940.534973842594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45940.534973842594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45940.534973842594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45940.534973842594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45940.534973842594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45940.534973842594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45940.534973842594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45940.534973842594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45940.534973842594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45940.534973842594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45940.534973842594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45940.534973842594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45940.534973842594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45940.534973842594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45940.534973842594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45940.534973842594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45940.534973842594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45940.534973842594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45940.534973842594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45940.534973842594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45940.534973842594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45940.534973842594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45940.534973842594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45940.534973842594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45940.534973842594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45940.534973842594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45940.534973842594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45940.534973842594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45940.534973842594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45940.534973842594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45940.534973842594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45940.534973842594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45940.534973842594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45940.534973842594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45940.534973842594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45940.534973842594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45940.534973842594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45940.534973842594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45940.534973842594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45940.534973842594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45940.534973842594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45940.534973842594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45940.534973842594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45940.534973842594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45940.534973842594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45940.534973842594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45940.534973842594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45940.534973842594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45940.534973842594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45940.534973842594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45940.534973842594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45940.534973842594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45940.534973842594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45940.534973842594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45940.534973842594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45940.534973842594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45940.534973842594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45940.534973842594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45940.534973842594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45940.534973842594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45940.534973842594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45940.534973842594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45940.534973842594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45940.534973842594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45940.534973842594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45940.534973842594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45940.534973842594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45940.534973842594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45940.534973842594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45940.534973842594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45940.534973842594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45940.534973842594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45940.534973842594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45940.534973842594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45940.534973842594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45940.534973842594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45940.534973842594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45940.534973842594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45940.534973842594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45940.534973842594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45940.534973842594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45940.534973842594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45940.534973842594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45940.534973842594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45940.534973842594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45940.534973842594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45940.534973842594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45940.534973842594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45940.534973842594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45940.534973842594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45940.534973842594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45940.534973842594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45940.534973842594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45940.534973842594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45940.534973842594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45940.534973842594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45940.534973842594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45940.534973842594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45940.534973842594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45940.534973842594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45940.534973842594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45940.534973842594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45940.534973842594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45940.534973842594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45940.534973842594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45940.534973842594</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2025-10-10T09:52:25Z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