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438" documentId="13_ncr:1_{F6CB121F-512D-4AA6-A0C1-0FB36C537598}" xr6:coauthVersionLast="47" xr6:coauthVersionMax="47" xr10:uidLastSave="{C563D80E-0159-4A82-B5AB-DB433FA7753A}"/>
  <bookViews>
    <workbookView xWindow="-109" yWindow="-109" windowWidth="26301" windowHeight="14169"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 i="1" l="1"/>
  <c r="J6" i="1"/>
  <c r="I6" i="1"/>
  <c r="B6" i="1"/>
  <c r="I2" i="3"/>
  <c r="G5" i="2"/>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J3" i="1"/>
  <c r="J4" i="1"/>
  <c r="J5"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I2" i="6"/>
  <c r="I5" i="6"/>
  <c r="L2" i="6"/>
  <c r="L5" i="6"/>
  <c r="L4" i="6"/>
  <c r="J5" i="6"/>
  <c r="J2" i="6"/>
  <c r="J4" i="6"/>
  <c r="I4" i="6"/>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1" i="5"/>
  <c r="J41" i="5"/>
  <c r="I41" i="5"/>
  <c r="G41" i="5"/>
  <c r="B4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B3" i="1"/>
  <c r="B4" i="1"/>
  <c r="B5" i="1"/>
  <c r="B7" i="1"/>
  <c r="B8" i="1"/>
  <c r="G2" i="1"/>
  <c r="I2" i="1"/>
  <c r="J2" i="1"/>
  <c r="L2" i="1"/>
  <c r="I3" i="1"/>
  <c r="I4" i="1"/>
  <c r="I5" i="1"/>
  <c r="I7" i="1"/>
  <c r="I8"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3" i="1"/>
  <c r="L3" i="1"/>
  <c r="G4" i="1"/>
  <c r="L4" i="1"/>
  <c r="G5" i="1"/>
  <c r="L5" i="1"/>
  <c r="G6" i="1"/>
  <c r="G7" i="1"/>
  <c r="L7" i="1"/>
  <c r="G8" i="1"/>
  <c r="L8" i="1"/>
</calcChain>
</file>

<file path=xl/sharedStrings.xml><?xml version="1.0" encoding="utf-8"?>
<sst xmlns="http://schemas.openxmlformats.org/spreadsheetml/2006/main" count="178595" uniqueCount="39080">
  <si>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</si>
  <si>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</si>
  <si>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</si>
  <si>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</si>
  <si>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</si>
  <si>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</si>
  <si>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</si>
  <si>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</si>
  <si>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</si>
  <si>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</si>
  <si>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</si>
  <si>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</si>
  <si>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</si>
  <si>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</si>
  <si>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</si>
  <si>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</si>
  <si>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</si>
  <si>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</si>
  <si>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</si>
  <si>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</si>
  <si>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</si>
  <si>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</si>
  <si>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</si>
  <si>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</si>
  <si>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</si>
  <si>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</si>
  <si>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</si>
  <si>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</si>
  <si>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</si>
  <si>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</si>
  <si>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</si>
  <si>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</si>
  <si>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</si>
  <si>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</si>
  <si>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</si>
  <si>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</si>
  <si>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</si>
  <si>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</si>
  <si>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</si>
  <si>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</si>
  <si>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</si>
  <si>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</si>
  <si>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</si>
  <si>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</si>
  <si>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</si>
  <si>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</si>
  <si>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</si>
  <si>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</si>
  <si>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</si>
  <si>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</si>
  <si>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</si>
  <si>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</si>
  <si>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</si>
  <si>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</si>
  <si>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</si>
  <si>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</si>
  <si>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</si>
  <si>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</si>
  <si>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</si>
  <si>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</si>
  <si>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</si>
  <si>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</si>
  <si>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</si>
  <si>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</si>
  <si>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</si>
  <si>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</si>
  <si>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</si>
  <si>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</si>
  <si>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</si>
  <si>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</si>
  <si>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</si>
  <si>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</si>
  <si>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</si>
  <si>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</si>
  <si>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</si>
  <si>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</si>
  <si>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</si>
  <si>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</si>
  <si>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</si>
  <si>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</si>
  <si>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</si>
  <si>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</si>
  <si>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</si>
  <si>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</si>
  <si>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</si>
  <si>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</si>
  <si>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</si>
  <si>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</si>
  <si>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</si>
  <si>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</si>
  <si>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</si>
  <si>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</si>
  <si>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</si>
  <si>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</si>
  <si>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</si>
  <si>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</si>
  <si>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</si>
  <si>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</si>
  <si>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</si>
  <si>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</si>
  <si>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</si>
  <si>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</si>
  <si>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</si>
  <si>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</si>
  <si>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</si>
  <si>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</si>
  <si>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</si>
  <si>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</si>
  <si>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</si>
  <si>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</si>
  <si>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</si>
  <si>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</si>
  <si>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</si>
  <si>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</si>
  <si>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</si>
  <si>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</si>
  <si>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</si>
  <si>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</si>
  <si>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</si>
  <si>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</si>
  <si>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</si>
  <si>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</si>
  <si>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</si>
  <si>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</si>
  <si>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</si>
  <si>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</si>
  <si>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</si>
  <si>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</si>
  <si>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</si>
  <si>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</si>
  <si>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</si>
  <si>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</si>
  <si>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</si>
  <si>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</si>
  <si>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</si>
  <si>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</si>
  <si>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</si>
  <si>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</si>
  <si>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</si>
  <si>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</si>
  <si>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</si>
  <si>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</si>
  <si>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</si>
  <si>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</si>
  <si>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</si>
  <si>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</si>
  <si>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</si>
  <si>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</si>
  <si>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</si>
  <si>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</si>
  <si>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</si>
  <si>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</si>
  <si>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</si>
  <si>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</si>
  <si>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</si>
  <si>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</si>
  <si>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</si>
  <si>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</si>
  <si>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</si>
  <si>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</si>
  <si>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</si>
  <si>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</si>
  <si>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</si>
  <si>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</si>
  <si>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</si>
  <si>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</si>
  <si>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</si>
  <si>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</si>
  <si>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</si>
  <si>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</si>
  <si>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</si>
  <si>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</si>
  <si>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</si>
  <si>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</si>
  <si>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</si>
  <si>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</si>
  <si>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</si>
  <si>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</si>
  <si>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</si>
  <si>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</si>
  <si>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</si>
  <si>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</si>
  <si>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</si>
  <si>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</si>
  <si>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</si>
  <si>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</si>
  <si>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</si>
  <si>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</si>
  <si>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</si>
  <si>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</si>
  <si>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</si>
  <si>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</si>
  <si>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</si>
  <si>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</si>
  <si>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</si>
  <si>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</si>
  <si>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</si>
  <si>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</si>
  <si>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</si>
  <si>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</si>
  <si>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</si>
  <si>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</si>
  <si>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</si>
  <si>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</si>
  <si>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</si>
  <si>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</si>
  <si>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</si>
  <si>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</si>
  <si>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</si>
  <si>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</si>
  <si>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</si>
  <si>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</si>
  <si>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</si>
  <si>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</si>
  <si>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</si>
  <si>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</si>
  <si>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</si>
  <si>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</si>
  <si>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</si>
  <si>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</si>
  <si>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</si>
  <si>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</si>
  <si>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</si>
  <si>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</si>
  <si>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</si>
  <si>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</si>
  <si>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</si>
  <si>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</si>
  <si>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</si>
  <si>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</si>
  <si>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</si>
  <si>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</si>
  <si>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</si>
  <si>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</si>
  <si>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</si>
  <si>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</si>
  <si>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</si>
  <si>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</si>
  <si>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</si>
  <si>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</si>
  <si>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</si>
  <si>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</si>
  <si>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</si>
  <si>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</si>
  <si>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</si>
  <si>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</si>
  <si>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</si>
  <si>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</si>
  <si>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</si>
  <si>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</si>
  <si>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</si>
  <si>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</si>
  <si>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</si>
  <si>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</si>
  <si>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</si>
  <si>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</si>
  <si>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</si>
  <si>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</si>
  <si>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</si>
  <si>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</si>
  <si>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</si>
  <si>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</si>
  <si>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</si>
  <si>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</si>
  <si>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</si>
  <si>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</si>
  <si>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</si>
  <si>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</si>
  <si>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</si>
  <si>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</si>
  <si>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</si>
  <si>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</si>
  <si>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</si>
  <si>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</si>
  <si>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</si>
  <si>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</si>
  <si>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</si>
  <si>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</si>
  <si>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</si>
  <si>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</si>
  <si>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</si>
  <si>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</si>
  <si>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</si>
  <si>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</si>
  <si>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</si>
  <si>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</si>
  <si>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</si>
  <si>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</si>
  <si>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</si>
  <si>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</si>
  <si>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</si>
  <si>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</si>
  <si>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</si>
  <si>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</si>
  <si>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</si>
  <si>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</si>
  <si>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</si>
  <si>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</si>
  <si>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</si>
  <si>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</si>
  <si>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</si>
  <si>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</si>
  <si>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</si>
  <si>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</si>
  <si>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</si>
  <si>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</si>
  <si>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</si>
  <si>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</si>
  <si>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</si>
  <si>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</si>
  <si>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</si>
  <si>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</si>
  <si>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</si>
  <si>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</si>
  <si>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</si>
  <si>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</si>
  <si>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</si>
  <si>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</si>
  <si>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</si>
  <si>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</si>
  <si>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</si>
  <si>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</si>
  <si>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</si>
  <si>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</si>
  <si>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</si>
  <si>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</si>
  <si>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</si>
  <si>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</si>
  <si>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</si>
  <si>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</si>
  <si>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</si>
  <si>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</si>
  <si>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</si>
  <si>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</si>
  <si>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</si>
  <si>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</si>
  <si>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</si>
  <si>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</si>
  <si>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</si>
  <si>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</si>
  <si>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</si>
  <si>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</si>
  <si>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</si>
  <si>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</si>
  <si>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</si>
  <si>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</si>
  <si>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</si>
  <si>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</si>
  <si>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</si>
  <si>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</si>
  <si>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</si>
  <si>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</si>
  <si>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</si>
  <si>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</si>
  <si>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</si>
  <si>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</si>
  <si>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</si>
  <si>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</si>
  <si>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</si>
  <si>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</si>
  <si>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</si>
  <si>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</si>
  <si>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</si>
  <si>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</si>
  <si>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</si>
  <si>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</si>
  <si>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</si>
  <si>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</si>
  <si>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</si>
  <si>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</si>
  <si>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</si>
  <si>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</si>
  <si>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</si>
  <si>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</si>
  <si>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</si>
  <si>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</si>
  <si>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</si>
  <si>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</si>
  <si>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</si>
  <si>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</si>
  <si>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</si>
  <si>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</si>
  <si>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</si>
  <si>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</si>
  <si>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</si>
  <si>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</si>
  <si>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</si>
  <si>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</si>
  <si>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</si>
  <si>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</si>
  <si>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</si>
  <si>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</si>
  <si>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</si>
  <si>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</si>
  <si>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</si>
  <si>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</si>
  <si>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</si>
  <si>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</si>
  <si>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</si>
  <si>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</si>
  <si>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</si>
  <si>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</si>
  <si>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</si>
  <si>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</si>
  <si>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</si>
  <si>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</si>
  <si>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</si>
  <si>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</si>
  <si>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</si>
  <si>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</si>
  <si>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</si>
  <si>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</si>
  <si>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</si>
  <si>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</si>
  <si>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</si>
  <si>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</si>
  <si>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</si>
  <si>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</si>
  <si>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</si>
  <si>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</si>
  <si>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</si>
  <si>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</si>
  <si>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</si>
  <si>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</si>
  <si>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</si>
  <si>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</si>
  <si>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</si>
  <si>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</si>
  <si>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</si>
  <si>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</si>
  <si>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</si>
  <si>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</si>
  <si>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</si>
  <si>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</si>
  <si>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</si>
  <si>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</si>
  <si>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</si>
  <si>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</si>
  <si>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</si>
  <si>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</si>
  <si>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</si>
  <si>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</si>
  <si>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</si>
  <si>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</si>
  <si>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</si>
  <si>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</si>
  <si>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</si>
  <si>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</si>
  <si>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</si>
  <si>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</si>
  <si>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</si>
  <si>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</si>
  <si>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</si>
  <si>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</si>
  <si>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</si>
  <si>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</si>
  <si>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</si>
  <si>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</si>
  <si>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</si>
  <si>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</si>
  <si>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</si>
  <si>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</si>
  <si>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</si>
  <si>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</si>
  <si>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</si>
  <si>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</si>
  <si>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</si>
  <si>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</si>
  <si>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</si>
  <si>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</si>
  <si>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</si>
  <si>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</si>
  <si>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</si>
  <si>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</si>
  <si>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</si>
  <si>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</si>
  <si>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</si>
  <si>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</si>
  <si>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</si>
  <si>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</si>
  <si>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</si>
  <si>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</si>
  <si>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</si>
  <si>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</si>
  <si>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</si>
  <si>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</si>
  <si>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</si>
  <si>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</si>
  <si>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</si>
  <si>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</si>
  <si>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</si>
  <si>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</si>
  <si>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</si>
  <si>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</si>
  <si>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</si>
  <si>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</si>
  <si>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</si>
  <si>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</si>
  <si>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</si>
  <si>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</si>
  <si>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</si>
  <si>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</si>
  <si>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</si>
  <si>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</si>
  <si>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</si>
  <si>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</si>
  <si>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</si>
  <si>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</si>
  <si>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</si>
  <si>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</si>
  <si>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</si>
  <si>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</si>
  <si>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</si>
  <si>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</si>
  <si>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</si>
  <si>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</si>
  <si>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</si>
  <si>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</si>
  <si>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</si>
  <si>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</si>
  <si>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</si>
  <si>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</si>
  <si>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</si>
  <si>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</si>
  <si>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</si>
  <si>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</si>
  <si>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</si>
  <si>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</si>
  <si>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</si>
  <si>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</si>
  <si>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</si>
  <si>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</si>
  <si>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</si>
  <si>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</si>
  <si>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</si>
  <si>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</si>
  <si>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</si>
  <si>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</si>
  <si>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</si>
  <si>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</si>
  <si>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</si>
  <si>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</si>
  <si>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</si>
  <si>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</si>
  <si>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</si>
  <si>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</si>
  <si>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</si>
  <si>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</si>
  <si>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</si>
  <si>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</si>
  <si>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</si>
  <si>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</si>
  <si>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</si>
  <si>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</si>
  <si>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</si>
  <si>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</si>
  <si>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</si>
  <si>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</si>
  <si>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</si>
  <si>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</si>
  <si>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</si>
  <si>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</si>
  <si>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</si>
  <si>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</si>
  <si>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</si>
  <si>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</si>
  <si>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</si>
  <si>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</si>
  <si>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</si>
  <si>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</si>
  <si>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</si>
  <si>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</si>
  <si>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</si>
  <si>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</si>
  <si>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</si>
  <si>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</si>
  <si>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</si>
  <si>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</si>
  <si>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</si>
  <si>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</si>
  <si>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</si>
  <si>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</si>
  <si>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</si>
  <si>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</si>
  <si>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</si>
  <si>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</si>
  <si>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</si>
  <si>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</si>
  <si>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</si>
  <si>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</si>
  <si>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</si>
  <si>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</si>
  <si>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</si>
  <si>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</si>
  <si>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</si>
  <si>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</si>
  <si>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</si>
  <si>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</si>
  <si>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</si>
  <si>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</si>
  <si>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</si>
  <si>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</si>
  <si>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</si>
  <si>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</si>
  <si>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</si>
  <si>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</si>
  <si>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</si>
  <si>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</si>
  <si>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</si>
  <si>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</si>
  <si>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</si>
  <si>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</si>
  <si>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</si>
  <si>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</si>
  <si>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</si>
  <si>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</si>
  <si>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</si>
  <si>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</si>
  <si>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</si>
  <si>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</si>
  <si>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</si>
  <si>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</si>
  <si>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</si>
  <si>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</si>
  <si>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</si>
  <si>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</si>
  <si>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</si>
  <si>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</si>
  <si>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</si>
  <si>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</si>
  <si>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</si>
  <si>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</si>
  <si>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</si>
  <si>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</si>
  <si>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</si>
  <si>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</si>
  <si>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</si>
  <si>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</si>
  <si>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</si>
  <si>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</si>
  <si>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</si>
  <si>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</si>
  <si>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</si>
  <si>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</si>
  <si>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</si>
  <si>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</si>
  <si>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</si>
  <si>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</si>
  <si>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</si>
  <si>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</si>
  <si>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</si>
  <si>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</si>
  <si>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</si>
  <si>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</si>
  <si>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</si>
  <si>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</si>
  <si>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</si>
  <si>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</si>
  <si>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</si>
  <si>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</si>
  <si>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</si>
  <si>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</si>
  <si>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</si>
  <si>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</si>
  <si>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</si>
  <si>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</si>
  <si>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</si>
  <si>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</si>
  <si>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</si>
  <si>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</si>
  <si>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</si>
  <si>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</si>
  <si>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</si>
  <si>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</si>
  <si>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</si>
  <si>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</si>
  <si>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</si>
  <si>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</si>
  <si>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</si>
  <si>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</si>
  <si>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</si>
  <si>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</si>
  <si>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</si>
  <si>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</si>
  <si>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</si>
  <si>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</si>
  <si>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</si>
  <si>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</si>
  <si>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</si>
  <si>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</si>
  <si>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</si>
  <si>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</si>
  <si>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</si>
  <si>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</si>
  <si>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</si>
  <si>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</si>
  <si>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</si>
  <si>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</si>
  <si>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</si>
  <si>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</si>
  <si>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</si>
  <si>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</si>
  <si>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</si>
  <si>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</si>
  <si>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</si>
  <si>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</si>
  <si>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</si>
  <si>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</si>
  <si>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</si>
  <si>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</si>
  <si>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</si>
  <si>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</si>
  <si>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</si>
  <si>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</si>
  <si>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</si>
  <si>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</si>
  <si>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</si>
  <si>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</si>
  <si>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</si>
  <si>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</si>
  <si>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</si>
  <si>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</si>
  <si>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</si>
  <si>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</si>
  <si>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</si>
  <si>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</si>
  <si>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</si>
  <si>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</si>
  <si>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</si>
  <si>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</si>
  <si>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</si>
  <si>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</si>
  <si>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</si>
  <si>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</si>
  <si>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</si>
  <si>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</si>
  <si>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</si>
  <si>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</si>
  <si>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</si>
  <si>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</si>
  <si>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</si>
  <si>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</si>
  <si>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</si>
  <si>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</si>
  <si>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</si>
  <si>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</si>
  <si>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</si>
  <si>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</si>
  <si>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</si>
  <si>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</si>
  <si>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</si>
  <si>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</si>
  <si>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</si>
  <si>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</si>
  <si>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</si>
  <si>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</si>
  <si>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</si>
  <si>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</si>
  <si>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</si>
  <si>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</si>
  <si>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</si>
  <si>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</si>
  <si>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</si>
  <si>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</si>
  <si>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</si>
  <si>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</si>
  <si>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</si>
  <si>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</si>
  <si>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</si>
  <si>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</si>
  <si>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</si>
  <si>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</si>
  <si>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</si>
  <si>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</si>
  <si>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</si>
  <si>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</si>
  <si>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</si>
  <si>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</si>
  <si>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</si>
  <si>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</si>
  <si>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</si>
  <si>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</si>
  <si>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</si>
  <si>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</si>
  <si>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</si>
  <si>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</si>
  <si>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</si>
  <si>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</si>
  <si>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</si>
  <si>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</si>
  <si>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</si>
  <si>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</si>
  <si>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</si>
  <si>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</si>
  <si>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</si>
  <si>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</si>
  <si>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</si>
  <si>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</si>
  <si>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</si>
  <si>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</si>
  <si>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</si>
  <si>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</si>
  <si>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</si>
  <si>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</si>
  <si>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</si>
  <si>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</si>
  <si>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</si>
  <si>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</si>
  <si>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</si>
  <si>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</si>
  <si>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</si>
  <si>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</si>
  <si>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</si>
  <si>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</si>
  <si>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</si>
  <si>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</si>
  <si>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</si>
  <si>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</si>
  <si>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</si>
  <si>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</si>
  <si>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</si>
  <si>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</si>
  <si>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</si>
  <si>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</si>
  <si>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</si>
  <si>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</si>
  <si>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</si>
  <si>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</si>
  <si>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</si>
  <si>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</si>
  <si>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</si>
  <si>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</si>
  <si>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</si>
  <si>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</si>
  <si>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</si>
  <si>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</si>
  <si>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</si>
  <si>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</si>
  <si>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</si>
  <si>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</si>
  <si>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</si>
  <si>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</si>
  <si>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</si>
  <si>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</si>
  <si>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</si>
  <si>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</si>
  <si>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</si>
  <si>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</si>
  <si>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</si>
  <si>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</si>
  <si>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</si>
  <si>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</si>
  <si>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</si>
  <si>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</si>
  <si>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</si>
  <si>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</si>
  <si>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</si>
  <si>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</si>
  <si>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</si>
  <si>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</si>
  <si>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</si>
  <si>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</si>
  <si>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</si>
  <si>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</si>
  <si>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</si>
  <si>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</si>
  <si>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</si>
  <si>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</si>
  <si>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</si>
  <si>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</si>
  <si>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</si>
  <si>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</si>
  <si>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</si>
  <si>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</si>
  <si>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</si>
  <si>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</si>
  <si>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</si>
  <si>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</si>
  <si>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</si>
  <si>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</si>
  <si>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</si>
  <si>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</si>
  <si>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</si>
  <si>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</si>
  <si>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</si>
  <si>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</si>
  <si>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</si>
  <si>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</si>
  <si>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</si>
  <si>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</si>
  <si>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</si>
  <si>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</si>
  <si>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</si>
  <si>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</si>
  <si>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</si>
  <si>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</si>
  <si>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</si>
  <si>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</si>
  <si>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</si>
  <si>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</si>
  <si>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</si>
  <si>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</si>
  <si>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</si>
  <si>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</si>
  <si>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</si>
  <si>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</si>
  <si>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</si>
  <si>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</si>
  <si>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</si>
  <si>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</si>
  <si>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</si>
  <si>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</si>
  <si>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</si>
  <si>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</si>
  <si>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</si>
  <si>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</si>
  <si>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</si>
  <si>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</si>
  <si>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</si>
  <si>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</si>
  <si>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</si>
  <si>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</si>
  <si>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</si>
  <si>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</si>
  <si>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</si>
  <si>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</si>
  <si>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</si>
  <si>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</si>
  <si>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</si>
  <si>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</si>
  <si>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</si>
  <si>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</si>
  <si>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</si>
  <si>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</si>
  <si>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</si>
  <si>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</si>
  <si>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</si>
  <si>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</si>
  <si>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</si>
  <si>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</si>
  <si>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</si>
  <si>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</si>
  <si>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</si>
  <si>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</si>
  <si>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</si>
  <si>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</si>
  <si>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</si>
  <si>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</si>
  <si>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</si>
  <si>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</si>
  <si>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</si>
  <si>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</si>
  <si>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</si>
  <si>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</si>
  <si>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</si>
  <si>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</si>
  <si>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</si>
  <si>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</si>
  <si>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</si>
  <si>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</si>
  <si>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</si>
  <si>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</si>
  <si>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</si>
  <si>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</si>
  <si>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</si>
  <si>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</si>
  <si>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</si>
  <si>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</si>
  <si>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</si>
  <si>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</si>
  <si>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</si>
  <si>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</si>
  <si>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</si>
  <si>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</si>
  <si>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</si>
  <si>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</si>
  <si>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</si>
  <si>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</si>
  <si>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</si>
  <si>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</si>
  <si>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</si>
  <si>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</si>
  <si>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</si>
  <si>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</si>
  <si>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</si>
  <si>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</si>
  <si>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</si>
  <si>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</si>
  <si>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</si>
  <si>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</si>
  <si>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</si>
  <si>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</si>
  <si>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</si>
  <si>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</si>
  <si>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</si>
  <si>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</si>
  <si>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</si>
  <si>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</si>
  <si>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</si>
  <si>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</si>
  <si>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</si>
  <si>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</si>
  <si>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</si>
  <si>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</si>
  <si>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</si>
  <si>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</si>
  <si>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</si>
  <si>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</si>
  <si>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</si>
  <si>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</si>
  <si>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</si>
  <si>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</si>
  <si>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</si>
  <si>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</si>
  <si>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</si>
  <si>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</si>
  <si>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</si>
  <si>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</si>
  <si>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</si>
  <si>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</si>
  <si>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</si>
  <si>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</si>
  <si>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</si>
  <si>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</si>
  <si>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</si>
  <si>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</si>
  <si>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</si>
  <si>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</si>
  <si>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</si>
  <si>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</si>
  <si>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</si>
  <si>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</si>
  <si>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</si>
  <si>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</si>
  <si>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</si>
  <si>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</si>
  <si>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</si>
  <si>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</si>
  <si>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</si>
  <si>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</si>
  <si>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</si>
  <si>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</si>
  <si>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</si>
  <si>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</si>
  <si>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</si>
  <si>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</si>
  <si>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</si>
  <si>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</si>
  <si>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</si>
  <si>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</si>
  <si>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</si>
  <si>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</si>
  <si>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</si>
  <si>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</si>
  <si>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</si>
  <si>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</si>
  <si>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</si>
  <si>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</si>
  <si>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</si>
  <si>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</si>
  <si>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</si>
  <si>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</si>
  <si>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</si>
  <si>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</si>
  <si>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</si>
  <si>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</si>
  <si>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</si>
  <si>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</si>
  <si>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</si>
  <si>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</si>
  <si>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</si>
  <si>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</si>
  <si>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</si>
  <si>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</si>
  <si>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</si>
  <si>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</si>
  <si>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</si>
  <si>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</si>
  <si>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</si>
  <si>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</si>
  <si>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</si>
  <si>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</si>
  <si>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</si>
  <si>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</si>
  <si>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</si>
  <si>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</si>
  <si>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</si>
  <si>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</si>
  <si>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</si>
  <si>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</si>
  <si>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</si>
  <si>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</si>
  <si>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</si>
  <si>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</si>
  <si>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</si>
  <si>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</si>
  <si>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</si>
  <si>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</si>
  <si>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</si>
  <si>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</si>
  <si>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</si>
  <si>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</si>
  <si>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</si>
  <si>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</si>
  <si>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</si>
  <si>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</si>
  <si>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</si>
  <si>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</si>
  <si>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</si>
  <si>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</si>
  <si>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</si>
  <si>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</si>
  <si>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</si>
  <si>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</si>
  <si>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</si>
  <si>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</si>
  <si>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</si>
  <si>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</si>
  <si>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</si>
  <si>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</si>
  <si>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</si>
  <si>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</si>
  <si>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</si>
  <si>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</si>
  <si>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</si>
  <si>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</si>
  <si>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</si>
  <si>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</si>
  <si>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</si>
  <si>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</si>
  <si>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</si>
  <si>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</si>
  <si>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</si>
  <si>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</si>
  <si>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</si>
  <si>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</si>
  <si>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</si>
  <si>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</si>
  <si>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</si>
  <si>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</si>
  <si>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</si>
  <si>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</si>
  <si>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</si>
  <si>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</si>
  <si>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</si>
  <si>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</si>
  <si>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</si>
  <si>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</si>
  <si>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</si>
  <si>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</si>
  <si>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</si>
  <si>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</si>
  <si>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</si>
  <si>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</si>
  <si>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</si>
  <si>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</si>
  <si>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</si>
  <si>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</si>
  <si>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</si>
  <si>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</si>
  <si>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</si>
  <si>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</si>
  <si>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</si>
  <si>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</si>
  <si>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</si>
  <si>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</si>
  <si>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</si>
  <si>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</si>
  <si>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</si>
  <si>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</si>
  <si>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</si>
  <si>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</si>
  <si>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</si>
  <si>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</si>
  <si>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</si>
  <si>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</si>
  <si>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</si>
  <si>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</si>
  <si>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</si>
  <si>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</si>
  <si>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</si>
  <si>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</si>
  <si>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</si>
  <si>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</si>
  <si>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</si>
  <si>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</si>
  <si>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</si>
  <si>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</si>
  <si>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</si>
  <si>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</si>
  <si>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</si>
  <si>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</si>
  <si>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</si>
  <si>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</si>
  <si>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</si>
  <si>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</si>
  <si>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</si>
  <si>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</si>
  <si>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</si>
  <si>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</si>
  <si>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</si>
  <si>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</si>
  <si>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</si>
  <si>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</si>
  <si>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</si>
  <si>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</si>
  <si>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</si>
  <si>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</si>
  <si>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</si>
  <si>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</si>
  <si>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</si>
  <si>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</si>
  <si>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</si>
  <si>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</si>
  <si>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</si>
  <si>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</si>
  <si>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</si>
  <si>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</si>
  <si>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</si>
  <si>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</si>
  <si>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</si>
  <si>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</si>
  <si>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</si>
  <si>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</si>
  <si>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</si>
  <si>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</si>
  <si>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</si>
  <si>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</si>
  <si>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</si>
  <si>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</si>
  <si>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</si>
  <si>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</si>
  <si>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</si>
  <si>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</si>
  <si>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</si>
  <si>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</si>
  <si>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</si>
  <si>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</si>
  <si>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</si>
  <si>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</si>
  <si>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</si>
  <si>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</si>
  <si>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</si>
  <si>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</si>
  <si>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</si>
  <si>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</si>
  <si>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</si>
  <si>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</si>
  <si>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</si>
  <si>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</si>
  <si>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</si>
  <si>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</si>
  <si>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</si>
  <si>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</si>
  <si>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</si>
  <si>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</si>
  <si>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</si>
  <si>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</si>
  <si>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</si>
  <si>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</si>
  <si>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</si>
  <si>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</si>
  <si>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</si>
  <si>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</si>
  <si>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</si>
  <si>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</si>
  <si>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</si>
  <si>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</si>
  <si>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</si>
  <si>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</si>
  <si>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</si>
  <si>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</si>
  <si>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</si>
  <si>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</si>
  <si>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</si>
  <si>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</si>
  <si>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</si>
  <si>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</si>
  <si>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</si>
  <si>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</si>
  <si>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</si>
  <si>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</si>
  <si>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</si>
  <si>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</si>
  <si>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</si>
  <si>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</si>
  <si>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</si>
  <si>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</si>
  <si>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</si>
  <si>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</si>
  <si>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</si>
  <si>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</si>
  <si>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</si>
  <si>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</si>
  <si>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</si>
  <si>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</si>
  <si>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</si>
  <si>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</si>
  <si>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</si>
  <si>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</si>
  <si>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</si>
  <si>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</si>
  <si>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</si>
  <si>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</si>
  <si>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</si>
  <si>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</si>
  <si>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</si>
  <si>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</si>
  <si>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</si>
  <si>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</si>
  <si>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</si>
  <si>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</si>
  <si>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</si>
  <si>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</si>
  <si>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</si>
  <si>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</si>
  <si>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</si>
  <si>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</si>
  <si>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</si>
  <si>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</si>
  <si>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</si>
  <si>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</si>
  <si>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</si>
  <si>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</si>
  <si>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</si>
  <si>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</si>
  <si>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</si>
  <si>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</si>
  <si>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</si>
  <si>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</si>
  <si>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</si>
  <si>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</si>
  <si>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</si>
  <si>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</si>
  <si>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</si>
  <si>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</si>
  <si>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</si>
  <si>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</si>
  <si>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</si>
  <si>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</si>
  <si>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</si>
  <si>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</si>
  <si>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</si>
  <si>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</si>
  <si>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</si>
  <si>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</si>
  <si>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</si>
  <si>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</si>
  <si>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</si>
  <si>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</si>
  <si>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</si>
  <si>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</si>
  <si>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</si>
  <si>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</si>
  <si>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</si>
  <si>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</si>
  <si>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</si>
  <si>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</si>
  <si>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</si>
  <si>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</si>
  <si>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</si>
  <si>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</si>
  <si>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</si>
  <si>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</si>
  <si>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</si>
  <si>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</si>
  <si>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</si>
  <si>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</si>
  <si>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</si>
  <si>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</si>
  <si>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</si>
  <si>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</si>
  <si>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</si>
  <si>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</si>
  <si>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</si>
  <si>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</si>
  <si>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</si>
  <si>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</si>
  <si>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</si>
  <si>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</si>
  <si>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</si>
  <si>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</si>
  <si>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</si>
  <si>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</si>
  <si>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</si>
  <si>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</si>
  <si>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</si>
  <si>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</si>
  <si>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</si>
  <si>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</si>
  <si>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</si>
  <si>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</si>
  <si>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</si>
  <si>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</si>
  <si>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</si>
  <si>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</si>
  <si>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</si>
  <si>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</si>
  <si>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</si>
  <si>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</si>
  <si>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</si>
  <si>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</si>
  <si>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</si>
  <si>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</si>
  <si>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</si>
  <si>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</si>
  <si>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</si>
  <si>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</si>
  <si>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</si>
  <si>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</si>
  <si>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</si>
  <si>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</si>
  <si>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</si>
  <si>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</si>
  <si>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</si>
  <si>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</si>
  <si>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</si>
  <si>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</si>
  <si>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</si>
  <si>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</si>
  <si>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</si>
  <si>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</si>
  <si>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</si>
  <si>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</si>
  <si>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</si>
  <si>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</si>
  <si>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</si>
  <si>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</si>
  <si>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</si>
  <si>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</si>
  <si>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</si>
  <si>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</si>
  <si>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</si>
  <si>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</si>
  <si>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</si>
  <si>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</si>
  <si>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</si>
  <si>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</si>
  <si>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</si>
  <si>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</si>
  <si>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</si>
  <si>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</si>
  <si>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</si>
  <si>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</si>
  <si>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</si>
  <si>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</si>
  <si>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</si>
  <si>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</si>
  <si>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</si>
  <si>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</si>
  <si>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</si>
  <si>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</si>
  <si>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</si>
  <si>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</si>
  <si>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</si>
  <si>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</si>
  <si>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</si>
  <si>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</si>
  <si>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</si>
  <si>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</si>
  <si>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</si>
  <si>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</si>
  <si>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</si>
  <si>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</si>
  <si>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</si>
  <si>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</si>
  <si>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</si>
  <si>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</si>
  <si>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</si>
  <si>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</si>
  <si>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</si>
  <si>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</si>
  <si>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</si>
  <si>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</si>
  <si>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</si>
  <si>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</si>
  <si>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</si>
  <si>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</si>
  <si>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</si>
  <si>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</si>
  <si>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</si>
  <si>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</si>
  <si>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</si>
  <si>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</si>
  <si>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</si>
  <si>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</si>
  <si>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</si>
  <si>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</si>
  <si>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</si>
  <si>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</si>
  <si>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</si>
  <si>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</si>
  <si>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</si>
  <si>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</si>
  <si>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</si>
  <si>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</si>
  <si>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</si>
  <si>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</si>
  <si>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</si>
  <si>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</si>
  <si>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</si>
  <si>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</si>
  <si>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</si>
  <si>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</si>
  <si>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</si>
  <si>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</si>
  <si>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</si>
  <si>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</si>
  <si>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</si>
  <si>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</si>
  <si>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</si>
  <si>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</si>
  <si>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</si>
  <si>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</si>
  <si>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</si>
  <si>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</si>
  <si>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</si>
  <si>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</si>
  <si>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</si>
  <si>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</si>
  <si>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</si>
  <si>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</si>
  <si>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</si>
  <si>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</si>
  <si>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</si>
  <si>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</si>
  <si>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</si>
  <si>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</si>
  <si>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</si>
  <si>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</si>
  <si>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</si>
  <si>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</si>
  <si>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</si>
  <si>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</si>
  <si>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</si>
  <si>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</si>
  <si>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</si>
  <si>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</si>
  <si>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</si>
  <si>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</si>
  <si>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</si>
  <si>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</si>
  <si>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</si>
  <si>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</si>
  <si>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</si>
  <si>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</si>
  <si>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</si>
  <si>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</si>
  <si>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</si>
  <si>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</si>
  <si>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</si>
  <si>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</si>
  <si>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</si>
  <si>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</si>
  <si>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</si>
  <si>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</si>
  <si>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</si>
  <si>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</si>
  <si>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</si>
  <si>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</si>
  <si>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</si>
  <si>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</si>
  <si>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</si>
  <si>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</si>
  <si>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</si>
  <si>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</si>
  <si>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</si>
  <si>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</si>
  <si>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</si>
  <si>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</si>
  <si>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</si>
  <si>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</si>
  <si>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</si>
  <si>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</si>
  <si>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</si>
  <si>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</si>
  <si>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</si>
  <si>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</si>
  <si>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</si>
  <si>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</si>
  <si>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</si>
  <si>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</si>
  <si>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</si>
  <si>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</si>
  <si>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</si>
  <si>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</si>
  <si>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</si>
  <si>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</si>
  <si>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</si>
  <si>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</si>
  <si>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</si>
  <si>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</si>
  <si>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</si>
  <si>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</si>
  <si>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</si>
  <si>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</si>
  <si>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</si>
  <si>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</si>
  <si>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</si>
  <si>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</si>
  <si>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</si>
  <si>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</si>
  <si>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</si>
  <si>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</si>
  <si>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</si>
  <si>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</si>
  <si>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</si>
  <si>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</si>
  <si>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</si>
  <si>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</si>
  <si>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</si>
  <si>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</si>
  <si>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</si>
  <si>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</si>
  <si>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</si>
  <si>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</si>
  <si>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</si>
  <si>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</si>
  <si>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</si>
  <si>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</si>
  <si>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</si>
  <si>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</si>
  <si>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</si>
  <si>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</si>
  <si>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</si>
  <si>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</si>
  <si>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</si>
  <si>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</si>
  <si>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</si>
  <si>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</si>
  <si>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</si>
  <si>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</si>
  <si>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</si>
  <si>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</si>
  <si>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</si>
  <si>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</si>
  <si>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</si>
  <si>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</si>
  <si>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</si>
  <si>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</si>
  <si>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</si>
  <si>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</si>
  <si>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</si>
  <si>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</si>
  <si>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</si>
  <si>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</si>
  <si>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</si>
  <si>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</si>
  <si>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</si>
  <si>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</si>
  <si>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</si>
  <si>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</si>
  <si>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</si>
  <si>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</si>
  <si>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</si>
  <si>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</si>
  <si>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</si>
  <si>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</si>
  <si>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</si>
  <si>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</si>
  <si>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</si>
  <si>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</si>
  <si>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</si>
  <si>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</si>
  <si>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</si>
  <si>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</si>
  <si>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</si>
  <si>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</si>
  <si>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</si>
  <si>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</si>
  <si>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</si>
  <si>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</si>
  <si>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</si>
  <si>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</si>
  <si>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</si>
  <si>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</si>
  <si>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</si>
  <si>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</si>
  <si>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</si>
  <si>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</si>
  <si>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</si>
  <si>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</si>
  <si>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</si>
  <si>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</si>
  <si>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</si>
  <si>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</si>
  <si>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</si>
  <si>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</si>
  <si>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</si>
  <si>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</si>
  <si>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</si>
  <si>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</si>
  <si>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</si>
  <si>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</si>
  <si>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</si>
  <si>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</si>
  <si>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</si>
  <si>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</si>
  <si>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</si>
  <si>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</si>
  <si>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</si>
  <si>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</si>
  <si>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</si>
  <si>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</si>
  <si>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</si>
  <si>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</si>
  <si>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</si>
  <si>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</si>
  <si>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</si>
  <si>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</si>
  <si>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</si>
  <si>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</si>
  <si>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</si>
  <si>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</si>
  <si>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</si>
  <si>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</si>
  <si>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</si>
  <si>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</si>
  <si>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</si>
  <si>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</si>
  <si>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</si>
  <si>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</si>
  <si>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</si>
  <si>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</si>
  <si>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</si>
  <si>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</si>
  <si>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</si>
  <si>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</si>
  <si>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</si>
  <si>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</si>
  <si>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</si>
  <si>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</si>
  <si>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</si>
  <si>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</si>
  <si>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</si>
  <si>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</si>
  <si>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</si>
  <si>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</si>
  <si>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</si>
  <si>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</si>
  <si>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</si>
  <si>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</si>
  <si>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</si>
  <si>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</si>
  <si>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</si>
  <si>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</si>
  <si>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</si>
  <si>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</si>
  <si>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</si>
  <si>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</si>
  <si>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</si>
  <si>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</si>
  <si>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</si>
  <si>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</si>
  <si>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</si>
  <si>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</si>
  <si>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</si>
  <si>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</si>
  <si>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</si>
  <si>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</si>
  <si>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</si>
  <si>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</si>
  <si>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</si>
  <si>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</si>
  <si>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</si>
  <si>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</si>
  <si>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</si>
  <si>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</si>
  <si>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</si>
  <si>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</si>
  <si>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</si>
  <si>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</si>
  <si>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</si>
  <si>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</si>
  <si>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</si>
  <si>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</si>
  <si>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</si>
  <si>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</si>
  <si>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</si>
  <si>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</si>
  <si>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</si>
  <si>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</si>
  <si>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</si>
  <si>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</si>
  <si>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</si>
  <si>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</si>
  <si>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</si>
  <si>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</si>
  <si>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</si>
  <si>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</si>
  <si>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</si>
  <si>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</si>
  <si>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</si>
  <si>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</si>
  <si>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</si>
  <si>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</si>
  <si>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</si>
  <si>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</si>
  <si>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</si>
  <si>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</si>
  <si>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</si>
  <si>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</si>
  <si>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</si>
  <si>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</si>
  <si>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</si>
  <si>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</si>
  <si>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</si>
  <si>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</si>
  <si>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</si>
  <si>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</si>
  <si>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</si>
  <si>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</si>
  <si>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</si>
  <si>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</si>
  <si>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</si>
  <si>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</si>
  <si>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</si>
  <si>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</si>
  <si>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</si>
  <si>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</si>
  <si>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</si>
  <si>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</si>
  <si>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</si>
  <si>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</si>
  <si>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</si>
  <si>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</si>
  <si>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</si>
  <si>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</si>
  <si>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</si>
  <si>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</si>
  <si>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</si>
  <si>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</si>
  <si>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</si>
  <si>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</si>
  <si>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</si>
  <si>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</si>
  <si>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</si>
  <si>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</si>
  <si>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</si>
  <si>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</si>
  <si>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</si>
  <si>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</si>
  <si>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</si>
  <si>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</si>
  <si>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</si>
  <si>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</si>
  <si>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</si>
  <si>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</si>
  <si>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</si>
  <si>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</si>
  <si>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</si>
  <si>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</si>
  <si>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</si>
  <si>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</si>
  <si>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</si>
  <si>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</si>
  <si>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</si>
  <si>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</si>
  <si>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</si>
  <si>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</si>
  <si>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</si>
  <si>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</si>
  <si>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</si>
  <si>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</si>
  <si>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</si>
  <si>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</si>
  <si>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</si>
  <si>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</si>
  <si>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</si>
  <si>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</si>
  <si>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</si>
  <si>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</si>
  <si>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</si>
  <si>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</si>
  <si>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</si>
  <si>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</si>
  <si>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</si>
  <si>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</si>
  <si>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</si>
  <si>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</si>
  <si>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</si>
  <si>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</si>
  <si>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</si>
  <si>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</si>
  <si>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</si>
  <si>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</si>
  <si>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</si>
  <si>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</si>
  <si>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</si>
  <si>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</si>
  <si>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</si>
  <si>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</si>
  <si>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</si>
  <si>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</si>
  <si>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</si>
  <si>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</si>
  <si>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</si>
  <si>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</si>
  <si>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</si>
  <si>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</si>
  <si>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</si>
  <si>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</si>
  <si>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</si>
  <si>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</si>
  <si>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</si>
  <si>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</si>
  <si>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</si>
  <si>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</si>
  <si>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</si>
  <si>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</si>
  <si>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</si>
  <si>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</si>
  <si>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</si>
  <si>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</si>
  <si>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</si>
  <si>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</si>
  <si>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</si>
  <si>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</si>
  <si>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</si>
  <si>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</si>
  <si>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</si>
  <si>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</si>
  <si>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</si>
  <si>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</si>
  <si>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</si>
  <si>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</si>
  <si>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</si>
  <si>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</si>
  <si>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</si>
  <si>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</si>
  <si>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</si>
  <si>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</si>
  <si>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</si>
  <si>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</si>
  <si>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</si>
  <si>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</si>
  <si>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</si>
  <si>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</si>
  <si>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</si>
  <si>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</si>
  <si>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</si>
  <si>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</si>
  <si>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</si>
  <si>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</si>
  <si>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</si>
  <si>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</si>
  <si>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</si>
  <si>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</si>
  <si>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</si>
  <si>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</si>
  <si>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</si>
  <si>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</si>
  <si>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</si>
  <si>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</si>
  <si>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</si>
  <si>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</si>
  <si>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</si>
  <si>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</si>
  <si>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</si>
  <si>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</si>
  <si>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</si>
  <si>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</si>
  <si>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</si>
  <si>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</si>
  <si>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</si>
  <si>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</si>
  <si>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</si>
  <si>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</si>
  <si>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</si>
  <si>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</si>
  <si>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</si>
  <si>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</si>
  <si>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</si>
  <si>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</si>
  <si>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</si>
  <si>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</si>
  <si>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</si>
  <si>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</si>
  <si>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</si>
  <si>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</si>
  <si>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</si>
  <si>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</si>
  <si>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</si>
  <si>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</si>
  <si>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</si>
  <si>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</si>
  <si>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</si>
  <si>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</si>
  <si>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</si>
  <si>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</si>
  <si>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</si>
  <si>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</si>
  <si>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</si>
  <si>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</si>
  <si>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</si>
  <si>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</si>
  <si>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</si>
  <si>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</si>
  <si>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</si>
  <si>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</si>
  <si>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</si>
  <si>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</si>
  <si>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</si>
  <si>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</si>
  <si>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</si>
  <si>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</si>
  <si>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</si>
  <si>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</si>
  <si>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</si>
  <si>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</si>
  <si>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</si>
  <si>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</si>
  <si>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</si>
  <si>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</si>
  <si>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</si>
  <si>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</si>
  <si>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</si>
  <si>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</si>
  <si>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</si>
  <si>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</si>
  <si>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</si>
  <si>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</si>
  <si>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</si>
  <si>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</si>
  <si>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</si>
  <si>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</si>
  <si>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</si>
  <si>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</si>
  <si>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</si>
  <si>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</si>
  <si>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</si>
  <si>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</si>
  <si>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</si>
  <si>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</si>
  <si>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</si>
  <si>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</si>
  <si>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</si>
  <si>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</si>
  <si>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</si>
  <si>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</si>
  <si>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</si>
  <si>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</si>
  <si>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</si>
  <si>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</si>
  <si>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</si>
  <si>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</si>
  <si>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</si>
  <si>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</si>
  <si>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</si>
  <si>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</si>
  <si>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</si>
  <si>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</si>
  <si>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</si>
  <si>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</si>
  <si>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</si>
  <si>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</si>
  <si>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</si>
  <si>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</si>
  <si>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</si>
  <si>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</si>
  <si>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</si>
  <si>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</si>
  <si>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</si>
  <si>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</si>
  <si>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</si>
  <si>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</si>
  <si>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</si>
  <si>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</si>
  <si>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</si>
  <si>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</si>
  <si>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</si>
  <si>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</si>
  <si>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</si>
  <si>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</si>
  <si>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</si>
  <si>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</si>
  <si>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</si>
  <si>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</si>
  <si>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</si>
  <si>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</si>
  <si>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</si>
  <si>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</si>
  <si>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</si>
  <si>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</si>
  <si>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</si>
  <si>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</si>
  <si>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</si>
  <si>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</si>
  <si>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</si>
  <si>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</si>
  <si>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</si>
  <si>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</si>
  <si>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</si>
  <si>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</si>
  <si>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</si>
  <si>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</si>
  <si>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</si>
  <si>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</si>
  <si>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</si>
  <si>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</si>
  <si>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</si>
  <si>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</si>
  <si>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</si>
  <si>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</si>
  <si>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</si>
  <si>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</si>
  <si>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</si>
  <si>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</si>
  <si>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</si>
  <si>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</si>
  <si>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</si>
  <si>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</si>
  <si>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</si>
  <si>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</si>
  <si>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</si>
  <si>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</si>
  <si>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</si>
  <si>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</si>
  <si>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</si>
  <si>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</si>
  <si>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</si>
  <si>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</si>
  <si>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</si>
  <si>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</si>
  <si>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</si>
  <si>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</si>
  <si>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</si>
  <si>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</si>
  <si>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</si>
  <si>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</si>
  <si>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</si>
  <si>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</si>
  <si>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</si>
  <si>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</si>
  <si>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</si>
  <si>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</si>
  <si>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</si>
  <si>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</si>
  <si>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</si>
  <si>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</si>
  <si>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</si>
  <si>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</si>
  <si>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</si>
  <si>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</si>
  <si>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</si>
  <si>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</si>
  <si>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</si>
  <si>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</si>
  <si>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</si>
  <si>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</si>
  <si>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</si>
  <si>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</si>
  <si>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</si>
  <si>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</si>
  <si>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</si>
  <si>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</si>
  <si>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</si>
  <si>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</si>
  <si>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</si>
  <si>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</si>
  <si>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</si>
  <si>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</si>
  <si>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</si>
  <si>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</si>
  <si>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</si>
  <si>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</si>
  <si>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</si>
  <si>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</si>
  <si>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</si>
  <si>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</si>
  <si>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</si>
  <si>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</si>
  <si>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</si>
  <si>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</si>
  <si>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</si>
  <si>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</si>
  <si>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</si>
  <si>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</si>
  <si>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</si>
  <si>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</si>
  <si>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</si>
  <si>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</si>
  <si>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</si>
  <si>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</si>
  <si>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</si>
  <si>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</si>
  <si>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</si>
  <si>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</si>
  <si>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</si>
  <si>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</si>
  <si>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</si>
  <si>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</si>
  <si>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</si>
  <si>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</si>
  <si>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</si>
  <si>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</si>
  <si>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</si>
  <si>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</si>
  <si>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</si>
  <si>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</si>
  <si>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</si>
  <si>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</si>
  <si>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</si>
  <si>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</si>
  <si>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</si>
  <si>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</si>
  <si>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</si>
  <si>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</si>
  <si>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</si>
  <si>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</si>
  <si>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</si>
  <si>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</si>
  <si>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</si>
  <si>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</si>
  <si>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</si>
  <si>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</si>
  <si>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</si>
  <si>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</si>
  <si>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</si>
  <si>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</si>
  <si>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</si>
  <si>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</si>
  <si>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</si>
  <si>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</si>
  <si>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</si>
  <si>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</si>
  <si>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</si>
  <si>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</si>
  <si>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</si>
  <si>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</si>
  <si>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</si>
  <si>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</si>
  <si>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</si>
  <si>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</si>
  <si>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</si>
  <si>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</si>
  <si>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</si>
  <si>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</si>
  <si>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</si>
  <si>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</si>
  <si>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</si>
  <si>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</si>
  <si>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</si>
  <si>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</si>
  <si>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</si>
  <si>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</si>
  <si>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</si>
  <si>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</si>
  <si>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</si>
  <si>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</si>
  <si>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</si>
  <si>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</si>
  <si>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</si>
  <si>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</si>
  <si>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</si>
  <si>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</si>
  <si>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</si>
  <si>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</si>
  <si>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</si>
  <si>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</si>
  <si>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</si>
  <si>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</si>
  <si>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</si>
  <si>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</si>
  <si>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</si>
  <si>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</si>
  <si>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</si>
  <si>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</si>
  <si>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</si>
  <si>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</si>
  <si>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</si>
  <si>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</si>
  <si>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</si>
  <si>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</si>
  <si>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</si>
  <si>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</si>
  <si>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</si>
  <si>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</si>
  <si>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</si>
  <si>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</si>
  <si>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</si>
  <si>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</si>
  <si>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</si>
  <si>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</si>
  <si>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</si>
  <si>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</si>
  <si>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</si>
  <si>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</si>
  <si>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</si>
  <si>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</si>
  <si>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</si>
  <si>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</si>
  <si>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</si>
  <si>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</si>
  <si>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</si>
  <si>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</si>
  <si>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</si>
  <si>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</si>
  <si>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</si>
  <si>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</si>
  <si>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</si>
  <si>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</si>
  <si>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</si>
  <si>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</si>
  <si>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</si>
  <si>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</si>
  <si>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</si>
  <si>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</si>
  <si>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</si>
  <si>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</si>
  <si>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</si>
  <si>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</si>
  <si>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</si>
  <si>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</si>
  <si>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</si>
  <si>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</si>
  <si>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</si>
  <si>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</si>
  <si>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</si>
  <si>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</si>
  <si>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</si>
  <si>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</si>
  <si>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</si>
  <si>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</si>
  <si>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</si>
  <si>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</si>
  <si>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</si>
  <si>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</si>
  <si>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</si>
  <si>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</si>
  <si>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</si>
  <si>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</si>
  <si>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</si>
  <si>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</si>
  <si>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</si>
  <si>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</si>
  <si>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</si>
  <si>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</si>
  <si>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</si>
  <si>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</si>
  <si>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</si>
  <si>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</si>
  <si>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</si>
  <si>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</si>
  <si>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</si>
  <si>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</si>
  <si>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</si>
  <si>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</si>
  <si>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</si>
  <si>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</si>
  <si>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</si>
  <si>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</si>
  <si>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</si>
  <si>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</si>
  <si>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</si>
  <si>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</si>
  <si>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</si>
  <si>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</si>
  <si>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</si>
  <si>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</si>
  <si>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</si>
  <si>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</si>
  <si>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</si>
  <si>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</si>
  <si>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</si>
  <si>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</si>
  <si>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</si>
  <si>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</si>
  <si>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</si>
  <si>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</si>
  <si>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</si>
  <si>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</si>
  <si>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</si>
  <si>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</si>
  <si>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</si>
  <si>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</si>
  <si>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</si>
  <si>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</si>
  <si>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</si>
  <si>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</si>
  <si>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</si>
  <si>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</si>
  <si>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</si>
  <si>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</si>
  <si>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</si>
  <si>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</si>
  <si>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</si>
  <si>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</si>
  <si>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</si>
  <si>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</si>
  <si>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</si>
  <si>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</si>
  <si>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</si>
  <si>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</si>
  <si>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</si>
  <si>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</si>
  <si>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</si>
  <si>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</si>
  <si>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</si>
  <si>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</si>
  <si>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</si>
  <si>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</si>
  <si>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</si>
  <si>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</si>
  <si>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</si>
  <si>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</si>
  <si>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</si>
  <si>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</si>
  <si>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</si>
  <si>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</si>
  <si>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</si>
  <si>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</si>
  <si>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</si>
  <si>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</si>
  <si>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</si>
  <si>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</si>
  <si>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</si>
  <si>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</si>
  <si>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</si>
  <si>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</si>
  <si>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</si>
  <si>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</si>
  <si>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</si>
  <si>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</si>
  <si>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</si>
  <si>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</si>
  <si>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</si>
  <si>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</si>
  <si>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</si>
  <si>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</si>
  <si>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</si>
  <si>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</si>
  <si>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</si>
  <si>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</si>
  <si>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</si>
  <si>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</si>
  <si>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</si>
  <si>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</si>
  <si>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</si>
  <si>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</si>
  <si>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</si>
  <si>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</si>
  <si>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</si>
  <si>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</si>
  <si>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</si>
  <si>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</si>
  <si>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</si>
  <si>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</si>
  <si>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</si>
  <si>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</si>
  <si>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</si>
  <si>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</si>
  <si>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</si>
  <si>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</si>
  <si>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</si>
  <si>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</si>
  <si>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</si>
  <si>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</si>
  <si>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</si>
  <si>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</si>
  <si>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</si>
  <si>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</si>
  <si>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</si>
  <si>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</si>
  <si>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</si>
  <si>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</si>
  <si>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</si>
  <si>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</si>
  <si>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</si>
  <si>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</si>
  <si>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</si>
  <si>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</si>
  <si>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</si>
  <si>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</si>
  <si>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</si>
  <si>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</si>
  <si>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</si>
  <si>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</si>
  <si>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</si>
  <si>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</si>
  <si>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</si>
  <si>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</si>
  <si>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</si>
  <si>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</si>
  <si>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</si>
  <si>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</si>
  <si>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</si>
  <si>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</si>
  <si>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</si>
  <si>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</si>
  <si>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</si>
  <si>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</si>
  <si>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</si>
  <si>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</si>
  <si>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</si>
  <si>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</si>
  <si>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</si>
  <si>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</si>
  <si>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</si>
  <si>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</si>
  <si>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</si>
  <si>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</si>
  <si>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</si>
  <si>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</si>
  <si>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</si>
  <si>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</si>
  <si>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</si>
  <si>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</si>
  <si>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</si>
  <si>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</si>
  <si>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</si>
  <si>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</si>
  <si>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</si>
  <si>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</si>
  <si>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</si>
  <si>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</si>
  <si>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</si>
  <si>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</si>
  <si>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</si>
  <si>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</si>
  <si>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</si>
  <si>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</si>
  <si>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</si>
  <si>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</si>
  <si>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</si>
  <si>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</si>
  <si>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</si>
  <si>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</si>
  <si>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</si>
  <si>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</si>
  <si>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</si>
  <si>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</si>
  <si>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</si>
  <si>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</si>
  <si>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</si>
  <si>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</si>
  <si>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</si>
  <si>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</si>
  <si>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</si>
  <si>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</si>
  <si>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</si>
  <si>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</si>
  <si>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</si>
  <si>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</si>
  <si>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</si>
  <si>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</si>
  <si>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</si>
  <si>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</si>
  <si>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</si>
  <si>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</si>
  <si>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</si>
  <si>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</si>
  <si>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</si>
  <si>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</si>
  <si>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</si>
  <si>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</si>
  <si>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</si>
  <si>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</si>
  <si>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</si>
  <si>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</si>
  <si>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</si>
  <si>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</si>
  <si>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</si>
  <si>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</si>
  <si>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</si>
  <si>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</si>
  <si>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</si>
  <si>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</si>
  <si>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</si>
  <si>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</si>
  <si>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</si>
  <si>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</si>
  <si>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</si>
  <si>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</si>
  <si>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</si>
  <si>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</si>
  <si>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</si>
  <si>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</si>
  <si>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</si>
  <si>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</si>
  <si>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</si>
  <si>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</si>
  <si>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</si>
  <si>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</si>
  <si>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</si>
  <si>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</si>
  <si>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</si>
  <si>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</si>
  <si>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</si>
  <si>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</si>
  <si>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</si>
  <si>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</si>
  <si>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</si>
  <si>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</si>
  <si>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</si>
  <si>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</si>
  <si>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</si>
  <si>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</si>
  <si>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</si>
  <si>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</si>
  <si>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</si>
  <si>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</si>
  <si>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</si>
  <si>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</si>
  <si>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</si>
  <si>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</si>
  <si>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</si>
  <si>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</si>
  <si>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</si>
  <si>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</si>
  <si>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</si>
  <si>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</si>
  <si>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</si>
  <si>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</si>
  <si>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</si>
  <si>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</si>
  <si>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</si>
  <si>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</si>
  <si>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</si>
  <si>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</si>
  <si>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</si>
  <si>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</si>
  <si>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</si>
  <si>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</si>
  <si>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</si>
  <si>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</si>
  <si>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</si>
  <si>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</si>
  <si>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</si>
  <si>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</si>
  <si>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</si>
  <si>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</si>
  <si>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</si>
  <si>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</si>
  <si>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</si>
  <si>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</si>
  <si>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</si>
  <si>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</si>
  <si>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</si>
  <si>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</si>
  <si>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</si>
  <si>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</si>
  <si>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</si>
  <si>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</si>
  <si>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</si>
  <si>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</si>
  <si>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</si>
  <si>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</si>
  <si>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</si>
  <si>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</si>
  <si>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</si>
  <si>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</si>
  <si>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</si>
  <si>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</si>
  <si>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</si>
  <si>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</si>
  <si>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</si>
  <si>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</si>
  <si>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</si>
  <si>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</si>
  <si>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</si>
  <si>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</si>
  <si>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</si>
  <si>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</si>
  <si>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</si>
  <si>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</si>
  <si>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</si>
  <si>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</si>
  <si>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</si>
  <si>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</si>
  <si>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</si>
  <si>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</si>
  <si>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</si>
  <si>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</si>
  <si>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</si>
  <si>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</si>
  <si>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</si>
  <si>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</si>
  <si>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</si>
  <si>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</si>
  <si>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</si>
  <si>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</si>
  <si>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</si>
  <si>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</si>
  <si>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</si>
  <si>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</si>
  <si>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</si>
  <si>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</si>
  <si>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</si>
  <si>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</si>
  <si>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</si>
  <si>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</si>
  <si>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</si>
  <si>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</si>
  <si>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</si>
  <si>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</si>
  <si>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</si>
  <si>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</si>
  <si>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</si>
  <si>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</si>
  <si>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</si>
  <si>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</si>
  <si>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</si>
  <si>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</si>
  <si>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</si>
  <si>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</si>
  <si>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</si>
  <si>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</si>
  <si>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</si>
  <si>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</si>
  <si>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</si>
  <si>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</si>
  <si>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</si>
  <si>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</si>
  <si>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</si>
  <si>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</si>
  <si>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</si>
  <si>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</si>
  <si>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</si>
  <si>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</si>
  <si>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</si>
  <si>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</si>
  <si>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</si>
  <si>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</si>
  <si>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</si>
  <si>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</si>
  <si>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</si>
  <si>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</si>
  <si>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</si>
  <si>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</si>
  <si>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</si>
  <si>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</si>
  <si>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</si>
  <si>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</si>
  <si>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</si>
  <si>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</si>
  <si>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</si>
  <si>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</si>
  <si>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</si>
  <si>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</si>
  <si>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</si>
  <si>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</si>
  <si>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</si>
  <si>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</si>
  <si>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</si>
  <si>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</si>
  <si>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</si>
  <si>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</si>
  <si>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</si>
  <si>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</si>
  <si>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</si>
  <si>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</si>
  <si>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</si>
  <si>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</si>
  <si>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</si>
  <si>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</si>
  <si>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</si>
  <si>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</si>
  <si>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</si>
  <si>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</si>
  <si>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</si>
  <si>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</si>
  <si>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</si>
  <si>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</si>
  <si>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</si>
  <si>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</si>
  <si>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</si>
  <si>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</si>
  <si>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</si>
  <si>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</si>
  <si>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</si>
  <si>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</si>
  <si>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</si>
  <si>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</si>
  <si>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</si>
  <si>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</si>
  <si>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</si>
  <si>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</si>
  <si>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</si>
  <si>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</si>
  <si>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</si>
  <si>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</si>
  <si>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</si>
  <si>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</si>
  <si>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</si>
  <si>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</si>
  <si>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</si>
  <si>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</si>
  <si>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</si>
  <si>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</si>
  <si>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</si>
  <si>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</si>
  <si>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</si>
  <si>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</si>
  <si>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</si>
  <si>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</si>
  <si>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</si>
  <si>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</si>
  <si>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</si>
  <si>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</si>
  <si>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</si>
  <si>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</si>
  <si>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</si>
  <si>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</si>
  <si>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</si>
  <si>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</si>
  <si>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</si>
  <si>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</si>
  <si>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</si>
  <si>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</si>
  <si>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</si>
  <si>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</si>
  <si>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</si>
  <si>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</si>
  <si>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</si>
  <si>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</si>
  <si>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</si>
  <si>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</si>
  <si>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</si>
  <si>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</si>
  <si>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</si>
  <si>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</si>
  <si>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</si>
  <si>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</si>
  <si>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</si>
  <si>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</si>
  <si>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</si>
  <si>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</si>
  <si>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</si>
  <si>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</si>
  <si>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</si>
  <si>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</si>
  <si>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</si>
  <si>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</si>
  <si>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</si>
  <si>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</si>
  <si>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</si>
  <si>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</si>
  <si>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</si>
  <si>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</si>
  <si>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</si>
  <si>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</si>
  <si>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</si>
  <si>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</si>
  <si>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</si>
  <si>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</si>
  <si>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</si>
  <si>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</si>
  <si>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</si>
  <si>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</si>
  <si>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</si>
  <si>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</si>
  <si>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</si>
  <si>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</si>
  <si>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</si>
  <si>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</si>
  <si>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</si>
  <si>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</si>
  <si>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</si>
  <si>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</si>
  <si>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</si>
  <si>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</si>
  <si>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</si>
  <si>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</si>
  <si>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</si>
  <si>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</si>
  <si>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</si>
  <si>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</si>
  <si>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</si>
  <si>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</si>
  <si>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</si>
  <si>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</si>
  <si>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</si>
  <si>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</si>
  <si>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</si>
  <si>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</si>
  <si>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</si>
  <si>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</si>
  <si>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</si>
  <si>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</si>
  <si>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</si>
  <si>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</si>
  <si>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</si>
  <si>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</si>
  <si>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</si>
  <si>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</si>
  <si>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</si>
  <si>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</si>
  <si>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</si>
  <si>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</si>
  <si>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</si>
  <si>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</si>
  <si>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</si>
  <si>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</si>
  <si>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</si>
  <si>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</si>
  <si>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</si>
  <si>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</si>
  <si>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</si>
  <si>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</si>
  <si>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</si>
  <si>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</si>
  <si>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</si>
  <si>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</si>
  <si>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</si>
  <si>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</si>
  <si>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</si>
  <si>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</si>
  <si>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</si>
  <si>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</si>
  <si>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</si>
  <si>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</si>
  <si>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</si>
  <si>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</si>
  <si>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</si>
  <si>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</si>
  <si>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</si>
  <si>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</si>
  <si>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</si>
  <si>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</si>
  <si>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</si>
  <si>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</si>
  <si>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</si>
  <si>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</si>
  <si>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</si>
  <si>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</si>
  <si>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</si>
  <si>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</si>
  <si>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</si>
  <si>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</si>
  <si>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</si>
  <si>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</si>
  <si>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</si>
  <si>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</si>
  <si>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</si>
  <si>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</si>
  <si>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</si>
  <si>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</si>
  <si>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</si>
  <si>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</si>
  <si>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</si>
  <si>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</si>
  <si>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</si>
  <si>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</si>
  <si>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</si>
  <si>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</si>
  <si>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</si>
  <si>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</si>
  <si>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</si>
  <si>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</si>
  <si>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</si>
  <si>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</si>
  <si>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</si>
  <si>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</si>
  <si>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</si>
  <si>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</si>
  <si>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</si>
  <si>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</si>
  <si>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</si>
  <si>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</si>
  <si>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</si>
  <si>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</si>
  <si>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</si>
  <si>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</si>
  <si>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</si>
  <si>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</si>
  <si>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</si>
  <si>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</si>
  <si>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</si>
  <si>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</si>
  <si>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</si>
  <si>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</si>
  <si>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</si>
  <si>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</si>
  <si>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</si>
  <si>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</si>
  <si>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</si>
  <si>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</si>
  <si>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</si>
  <si>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</si>
  <si>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</si>
  <si>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</si>
  <si>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</si>
  <si>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</si>
  <si>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</si>
  <si>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</si>
  <si>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</si>
  <si>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</si>
  <si>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</si>
  <si>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</si>
  <si>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</si>
  <si>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</si>
  <si>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</si>
  <si>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</si>
  <si>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</si>
  <si>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</si>
  <si>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</si>
  <si>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</si>
  <si>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</si>
  <si>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</si>
  <si>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</si>
  <si>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</si>
  <si>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</si>
  <si>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</si>
  <si>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</si>
  <si>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</si>
  <si>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</si>
  <si>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</si>
  <si>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</si>
  <si>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</si>
  <si>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</si>
  <si>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</si>
  <si>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</si>
  <si>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</si>
  <si>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</si>
  <si>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</si>
  <si>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</si>
  <si>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</si>
  <si>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</si>
  <si>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</si>
  <si>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</si>
  <si>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</si>
  <si>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</si>
  <si>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</si>
  <si>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</si>
  <si>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</si>
  <si>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</si>
  <si>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</si>
  <si>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</si>
  <si>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</si>
  <si>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</si>
  <si>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</si>
  <si>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</si>
  <si>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</si>
  <si>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</si>
  <si>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</si>
  <si>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</si>
  <si>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</si>
  <si>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</si>
  <si>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</si>
  <si>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</si>
  <si>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</si>
  <si>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</si>
  <si>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</si>
  <si>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</si>
  <si>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</si>
  <si>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</si>
  <si>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</si>
  <si>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</si>
  <si>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</si>
  <si>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</si>
  <si>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</si>
  <si>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</si>
  <si>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</si>
  <si>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</si>
  <si>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</si>
  <si>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</si>
  <si>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</si>
  <si>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</si>
  <si>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</si>
  <si>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</si>
  <si>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</si>
  <si>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</si>
  <si>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</si>
  <si>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</si>
  <si>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</si>
  <si>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</si>
  <si>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</si>
  <si>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</si>
  <si>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</si>
  <si>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</si>
  <si>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</si>
  <si>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</si>
  <si>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</si>
  <si>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</si>
  <si>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</si>
  <si>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</si>
  <si>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</si>
  <si>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</si>
  <si>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</si>
  <si>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</si>
  <si>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</si>
  <si>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</si>
  <si>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</si>
  <si>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</si>
  <si>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</si>
  <si>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</si>
  <si>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</si>
  <si>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</si>
  <si>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</si>
  <si>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</si>
  <si>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</si>
  <si>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</si>
  <si>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</si>
  <si>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</si>
  <si>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</si>
  <si>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</si>
  <si>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</si>
  <si>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</si>
  <si>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</si>
  <si>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</si>
  <si>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</si>
  <si>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</si>
  <si>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</si>
  <si>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</si>
  <si>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</si>
  <si>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</si>
  <si>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</si>
  <si>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</si>
  <si>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</si>
  <si>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</si>
  <si>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</si>
  <si>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</si>
  <si>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</si>
  <si>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</si>
  <si>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</si>
  <si>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</si>
  <si>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</si>
  <si>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</si>
  <si>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</si>
  <si>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</si>
  <si>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</si>
  <si>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</si>
  <si>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</si>
  <si>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</si>
  <si>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</si>
  <si>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</si>
  <si>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</si>
  <si>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</si>
  <si>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</si>
  <si>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</si>
  <si>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</si>
  <si>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</si>
  <si>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</si>
  <si>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</si>
  <si>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</si>
  <si>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</si>
  <si>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</si>
  <si>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</si>
  <si>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</si>
  <si>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</si>
  <si>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</si>
  <si>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</si>
  <si>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</si>
  <si>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</si>
  <si>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</si>
  <si>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</si>
  <si>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</si>
  <si>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</si>
  <si>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</si>
  <si>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</si>
  <si>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</si>
  <si>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</si>
  <si>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</si>
  <si>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</si>
  <si>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</si>
  <si>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</si>
  <si>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</si>
  <si>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</si>
  <si>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</si>
  <si>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</si>
  <si>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</si>
  <si>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</si>
  <si>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</si>
  <si>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</si>
  <si>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</si>
  <si>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</si>
  <si>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</si>
  <si>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</si>
  <si>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</si>
  <si>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</si>
  <si>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</si>
  <si>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</si>
  <si>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</si>
  <si>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</si>
  <si>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</si>
  <si>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</si>
  <si>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</si>
  <si>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</si>
  <si>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</si>
  <si>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</si>
  <si>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</si>
  <si>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</si>
  <si>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</si>
  <si>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</si>
  <si>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</si>
  <si>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</si>
  <si>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</si>
  <si>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</si>
  <si>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</si>
  <si>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</si>
  <si>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</si>
  <si>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</si>
  <si>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</si>
  <si>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</si>
  <si>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</si>
  <si>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</si>
  <si>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</si>
  <si>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</si>
  <si>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</si>
  <si>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</si>
  <si>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</si>
  <si>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</si>
  <si>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</si>
  <si>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</si>
  <si>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</si>
  <si>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</si>
  <si>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</si>
  <si>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</si>
  <si>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</si>
  <si>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</si>
  <si>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</si>
  <si>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</si>
  <si>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</si>
  <si>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</si>
  <si>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</si>
  <si>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</si>
  <si>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</si>
  <si>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</si>
  <si>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</si>
  <si>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</si>
  <si>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</si>
  <si>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</si>
  <si>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</si>
  <si>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</si>
  <si>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</si>
  <si>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</si>
  <si>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</si>
  <si>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</si>
  <si>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</si>
  <si>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</si>
  <si>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</si>
  <si>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</si>
  <si>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</si>
  <si>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</si>
  <si>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</si>
  <si>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</si>
  <si>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</si>
  <si>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</si>
  <si>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</si>
  <si>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</si>
  <si>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</si>
  <si>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</si>
  <si>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</si>
  <si>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</si>
  <si>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</si>
  <si>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</si>
  <si>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</si>
  <si>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</si>
  <si>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</si>
  <si>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</si>
  <si>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</si>
  <si>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</si>
  <si>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</si>
  <si>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</si>
  <si>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</si>
  <si>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</si>
  <si>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</si>
  <si>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</si>
  <si>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</si>
  <si>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</si>
  <si>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</si>
  <si>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</si>
  <si>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</si>
  <si>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</si>
  <si>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</si>
  <si>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</si>
  <si>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</si>
  <si>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</si>
  <si>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</si>
  <si>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</si>
  <si>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</si>
  <si>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</si>
  <si>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</si>
  <si>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</si>
  <si>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</si>
  <si>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</si>
  <si>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</si>
  <si>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</si>
  <si>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</si>
  <si>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</si>
  <si>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</si>
  <si>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</si>
  <si>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</si>
  <si>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</si>
  <si>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</si>
  <si>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</si>
  <si>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</si>
  <si>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</si>
  <si>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</si>
  <si>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</si>
  <si>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</si>
  <si>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</si>
  <si>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</si>
  <si>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</si>
  <si>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</si>
  <si>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</si>
  <si>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</si>
  <si>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</si>
  <si>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</si>
  <si>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</si>
  <si>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</si>
  <si>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</si>
  <si>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</si>
  <si>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</si>
  <si>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</si>
  <si>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</si>
  <si>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</si>
  <si>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</si>
  <si>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</si>
  <si>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</si>
  <si>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</si>
  <si>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</si>
  <si>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</si>
  <si>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</si>
  <si>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</si>
  <si>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</si>
  <si>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</si>
  <si>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</si>
  <si>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</si>
  <si>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</si>
  <si>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</si>
  <si>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</si>
  <si>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</si>
  <si>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</si>
  <si>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</si>
  <si>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</si>
  <si>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</si>
  <si>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</si>
  <si>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</si>
  <si>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</si>
  <si>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</si>
  <si>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</si>
  <si>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</si>
  <si>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</si>
  <si>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</si>
  <si>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</si>
  <si>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</si>
  <si>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</si>
  <si>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</si>
  <si>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</si>
  <si>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</si>
  <si>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</si>
  <si>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</si>
  <si>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</si>
  <si>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</si>
  <si>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</si>
  <si>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</si>
  <si>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</si>
  <si>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</si>
  <si>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</si>
  <si>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</si>
  <si>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</si>
  <si>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</si>
  <si>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</si>
  <si>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</si>
  <si>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</si>
  <si>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</si>
  <si>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</si>
  <si>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</si>
  <si>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</si>
  <si>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</si>
  <si>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</si>
  <si>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</si>
  <si>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</si>
  <si>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</si>
  <si>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</si>
  <si>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</si>
  <si>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</si>
  <si>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</si>
  <si>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</si>
  <si>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</si>
  <si>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</si>
  <si>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</si>
  <si>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</si>
  <si>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</si>
  <si>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</si>
  <si>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</si>
  <si>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</si>
  <si>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</si>
  <si>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</si>
  <si>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</si>
  <si>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</si>
  <si>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</si>
  <si>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</si>
  <si>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</si>
  <si>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</si>
  <si>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</si>
  <si>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</si>
  <si>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</si>
  <si>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</si>
  <si>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</si>
  <si>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</si>
  <si>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</si>
  <si>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</si>
  <si>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</si>
  <si>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</si>
  <si>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</si>
  <si>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</si>
  <si>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</si>
  <si>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</si>
  <si>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</si>
  <si>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</si>
  <si>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</si>
  <si>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</si>
  <si>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</si>
  <si>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</si>
  <si>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</si>
  <si>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</si>
  <si>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</si>
  <si>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</si>
  <si>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</si>
  <si>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</si>
  <si>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</si>
  <si>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</si>
  <si>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</si>
  <si>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</si>
  <si>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</si>
  <si>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</si>
  <si>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</si>
  <si>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</si>
  <si>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</si>
  <si>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</si>
  <si>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</si>
  <si>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</si>
  <si>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</si>
  <si>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</si>
  <si>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</si>
  <si>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</si>
  <si>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</si>
  <si>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</si>
  <si>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</si>
  <si>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</si>
  <si>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</si>
  <si>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</si>
  <si>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</si>
  <si>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</si>
  <si>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</si>
  <si>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</si>
  <si>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</si>
  <si>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</si>
  <si>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</si>
  <si>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</si>
  <si>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</si>
  <si>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</si>
  <si>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</si>
  <si>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</si>
  <si>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</si>
  <si>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</si>
  <si>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</si>
  <si>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</si>
  <si>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</si>
  <si>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</si>
  <si>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</si>
  <si>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</si>
  <si>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</si>
  <si>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</si>
  <si>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</si>
  <si>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</si>
  <si>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</si>
  <si>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</si>
  <si>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</si>
  <si>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</si>
  <si>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</si>
  <si>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</si>
  <si>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</si>
  <si>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</si>
  <si>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</si>
  <si>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</si>
  <si>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</si>
  <si>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</si>
  <si>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</si>
  <si>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</si>
  <si>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</si>
  <si>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</si>
  <si>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</si>
  <si>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</si>
  <si>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</si>
  <si>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</si>
  <si>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</si>
  <si>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</si>
  <si>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</si>
  <si>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</si>
  <si>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</si>
  <si>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</si>
  <si>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</si>
  <si>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</si>
  <si>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</si>
  <si>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</si>
  <si>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</si>
  <si>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</si>
  <si>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</si>
  <si>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</si>
  <si>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</si>
  <si>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</si>
  <si>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</si>
  <si>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</si>
  <si>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</si>
  <si>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</si>
  <si>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</si>
  <si>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</si>
  <si>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</si>
  <si>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</si>
  <si>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</si>
  <si>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</si>
  <si>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</si>
  <si>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</si>
  <si>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</si>
  <si>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</si>
  <si>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</si>
  <si>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</si>
  <si>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</si>
  <si>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</si>
  <si>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</si>
  <si>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</si>
  <si>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</si>
  <si>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</si>
  <si>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</si>
  <si>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</si>
  <si>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</si>
  <si>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</si>
  <si>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</si>
  <si>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</si>
  <si>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</si>
  <si>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</si>
  <si>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</si>
  <si>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</si>
  <si>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</si>
  <si>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</si>
  <si>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</si>
  <si>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</si>
  <si>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</si>
  <si>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</si>
  <si>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</si>
  <si>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</si>
  <si>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</si>
  <si>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</si>
  <si>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</si>
  <si>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</si>
  <si>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</si>
  <si>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</si>
  <si>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</si>
  <si>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</si>
  <si>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</si>
  <si>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</si>
  <si>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</si>
  <si>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</si>
  <si>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</si>
  <si>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</si>
  <si>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</si>
  <si>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</si>
  <si>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</si>
  <si>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</si>
  <si>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</si>
  <si>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</si>
  <si>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</si>
  <si>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</si>
  <si>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</si>
  <si>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</si>
  <si>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</si>
  <si>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</si>
  <si>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</si>
  <si>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</si>
  <si>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</si>
  <si>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</si>
  <si>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</si>
  <si>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</si>
  <si>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</si>
  <si>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</si>
  <si>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</si>
  <si>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</si>
  <si>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</si>
  <si>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</si>
  <si>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</si>
  <si>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</si>
  <si>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</si>
  <si>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</si>
  <si>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</si>
  <si>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</si>
  <si>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</si>
  <si>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</si>
  <si>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</si>
  <si>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</si>
  <si>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</si>
  <si>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</si>
  <si>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</si>
  <si>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</si>
  <si>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</si>
  <si>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</si>
  <si>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</si>
  <si>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</si>
  <si>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</si>
  <si>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</si>
  <si>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</si>
  <si>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</si>
  <si>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</si>
  <si>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</si>
  <si>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</si>
  <si>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</si>
  <si>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</si>
  <si>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</si>
  <si>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</si>
  <si>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</si>
  <si>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</si>
  <si>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</si>
  <si>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</si>
  <si>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</si>
  <si>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</si>
  <si>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</si>
  <si>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</si>
  <si>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</si>
  <si>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</si>
  <si>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</si>
  <si>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</si>
  <si>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</si>
  <si>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</si>
  <si>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</si>
  <si>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</si>
  <si>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</si>
  <si>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</si>
  <si>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</si>
  <si>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</si>
  <si>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</si>
  <si>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</si>
  <si>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</si>
  <si>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</si>
  <si>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</si>
  <si>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</si>
  <si>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</si>
  <si>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</si>
  <si>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</si>
  <si>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</si>
  <si>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</si>
  <si>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</si>
  <si>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</si>
  <si>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</si>
  <si>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</si>
  <si>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</si>
  <si>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</si>
  <si>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</si>
  <si>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</si>
  <si>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</si>
  <si>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</si>
  <si>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</si>
  <si>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</si>
  <si>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</si>
  <si>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</si>
  <si>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</si>
  <si>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</si>
  <si>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</si>
  <si>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</si>
  <si>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</si>
  <si>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</si>
  <si>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</si>
  <si>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</si>
  <si>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</si>
  <si>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</si>
  <si>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</si>
  <si>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</si>
  <si>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</si>
  <si>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</si>
  <si>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</si>
  <si>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</si>
  <si>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</si>
  <si>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</si>
  <si>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</si>
  <si>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</si>
  <si>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</si>
  <si>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</si>
  <si>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</si>
  <si>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</si>
  <si>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</si>
  <si>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</si>
  <si>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</si>
  <si>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</si>
  <si>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</si>
  <si>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</si>
  <si>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</si>
  <si>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</si>
  <si>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</si>
  <si>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</si>
  <si>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</si>
  <si>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</si>
  <si>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</si>
  <si>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</si>
  <si>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</si>
  <si>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</si>
  <si>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</si>
  <si>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</si>
  <si>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</si>
  <si>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</si>
  <si>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</si>
  <si>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</si>
  <si>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</si>
  <si>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</si>
  <si>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</si>
  <si>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</si>
  <si>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</si>
  <si>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</si>
  <si>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</si>
  <si>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</si>
  <si>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</si>
  <si>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</si>
  <si>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</si>
  <si>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</si>
  <si>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</si>
  <si>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</si>
  <si>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</si>
  <si>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</si>
  <si>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</si>
  <si>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</si>
  <si>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</si>
  <si>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</si>
  <si>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</si>
  <si>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</si>
  <si>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</si>
  <si>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</si>
  <si>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</si>
  <si>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</si>
  <si>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</si>
  <si>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</si>
  <si>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</si>
  <si>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</si>
  <si>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</si>
  <si>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</si>
  <si>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</si>
  <si>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</si>
  <si>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</si>
  <si>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</si>
  <si>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</si>
  <si>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</si>
  <si>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</si>
  <si>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</si>
  <si>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</si>
  <si>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</si>
  <si>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</si>
  <si>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</si>
  <si>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</si>
  <si>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</si>
  <si>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</si>
  <si>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</si>
  <si>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</si>
  <si>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</si>
  <si>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</si>
  <si>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</si>
  <si>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</si>
  <si>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</si>
  <si>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</si>
  <si>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</si>
  <si>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</si>
  <si>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</si>
  <si>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</si>
  <si>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</si>
  <si>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</si>
  <si>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</si>
  <si>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</si>
  <si>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</si>
  <si>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</si>
  <si>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</si>
  <si>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</si>
  <si>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</si>
  <si>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</si>
  <si>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</si>
  <si>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</si>
  <si>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</si>
  <si>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</si>
  <si>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</si>
  <si>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</si>
  <si>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</si>
  <si>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</si>
  <si>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</si>
  <si>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</si>
  <si>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</si>
  <si>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</si>
  <si>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</si>
  <si>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</si>
  <si>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</si>
  <si>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</si>
  <si>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</si>
  <si>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</si>
  <si>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</si>
  <si>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</si>
  <si>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</si>
  <si>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</si>
  <si>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</si>
  <si>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</si>
  <si>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</si>
  <si>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</si>
  <si>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</si>
  <si>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</si>
  <si>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</si>
  <si>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</si>
  <si>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</si>
  <si>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</si>
  <si>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</si>
  <si>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</si>
  <si>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</si>
  <si>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</si>
  <si>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</si>
  <si>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</si>
  <si>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</si>
  <si>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</si>
  <si>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</si>
  <si>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</si>
  <si>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</si>
  <si>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</si>
  <si>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</si>
  <si>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</si>
  <si>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</si>
  <si>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</si>
  <si>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</si>
  <si>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</si>
  <si>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</si>
  <si>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</si>
  <si>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</si>
  <si>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</si>
  <si>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</si>
  <si>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</si>
  <si>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</si>
  <si>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</si>
  <si>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</si>
  <si>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</si>
  <si>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</si>
  <si>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</si>
  <si>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</si>
  <si>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</si>
  <si>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</si>
  <si>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</si>
  <si>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</si>
  <si>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</si>
  <si>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</si>
  <si>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</si>
  <si>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</si>
  <si>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</si>
  <si>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</si>
  <si>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</si>
  <si>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</si>
  <si>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</si>
  <si>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</si>
  <si>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</si>
  <si>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</si>
  <si>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</si>
  <si>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</si>
  <si>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</si>
  <si>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</si>
  <si>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</si>
  <si>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</si>
  <si>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</si>
  <si>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</si>
  <si>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</si>
  <si>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</si>
  <si>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</si>
  <si>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</si>
  <si>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</si>
  <si>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</si>
  <si>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</si>
  <si>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</si>
  <si>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</si>
  <si>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</si>
  <si>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</si>
  <si>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</si>
  <si>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</si>
  <si>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</si>
  <si>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</si>
  <si>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</si>
  <si>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</si>
  <si>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</si>
  <si>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</si>
  <si>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</si>
  <si>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</si>
  <si>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</si>
  <si>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</si>
  <si>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</si>
  <si>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</si>
  <si>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</si>
  <si>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</si>
  <si>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</si>
  <si>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</si>
  <si>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</si>
  <si>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</si>
  <si>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</si>
  <si>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</si>
  <si>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</si>
  <si>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</si>
  <si>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</si>
  <si>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</si>
  <si>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</si>
  <si>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</si>
  <si>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</si>
  <si>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</si>
  <si>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</si>
  <si>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</si>
  <si>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</si>
  <si>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</si>
  <si>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</si>
  <si>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</si>
  <si>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</si>
  <si>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</si>
  <si>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</si>
  <si>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</si>
  <si>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</si>
  <si>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</si>
  <si>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</si>
  <si>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</si>
  <si>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</si>
  <si>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</si>
  <si>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</si>
  <si>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</si>
  <si>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</si>
  <si>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</si>
  <si>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</si>
  <si>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</si>
  <si>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</si>
  <si>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</si>
  <si>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</si>
  <si>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</si>
  <si>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</si>
  <si>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</si>
  <si>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</si>
  <si>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</si>
  <si>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</si>
  <si>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</si>
  <si>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</si>
  <si>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</si>
  <si>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</si>
  <si>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</si>
  <si>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</si>
  <si>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</si>
  <si>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</si>
  <si>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</si>
  <si>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</si>
  <si>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</si>
  <si>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</si>
  <si>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</si>
  <si>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</si>
  <si>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</si>
  <si>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</si>
  <si>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</si>
  <si>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</si>
  <si>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</si>
  <si>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</si>
  <si>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</si>
  <si>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</si>
  <si>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</si>
  <si>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</si>
  <si>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</si>
  <si>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</si>
  <si>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</si>
  <si>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</si>
  <si>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</si>
  <si>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</si>
  <si>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</si>
  <si>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</si>
  <si>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</si>
  <si>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</si>
  <si>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</si>
  <si>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</si>
  <si>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</si>
  <si>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</si>
  <si>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</si>
  <si>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</si>
  <si>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</si>
  <si>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</si>
  <si>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</si>
  <si>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</si>
  <si>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</si>
  <si>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</si>
  <si>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</si>
  <si>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</si>
  <si>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</si>
  <si>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</si>
  <si>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</si>
  <si>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</si>
  <si>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</si>
  <si>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</si>
  <si>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</si>
  <si>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</si>
  <si>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</si>
  <si>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</si>
  <si>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</si>
  <si>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</si>
  <si>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</si>
  <si>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</si>
  <si>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</si>
  <si>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</si>
  <si>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</si>
  <si>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</si>
  <si>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</si>
  <si>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</si>
  <si>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</si>
  <si>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</si>
  <si>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</si>
  <si>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</si>
  <si>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</si>
  <si>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</si>
  <si>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</si>
  <si>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</si>
  <si>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</si>
  <si>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</si>
  <si>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</si>
  <si>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</si>
  <si>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</si>
  <si>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</si>
  <si>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</si>
  <si>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</si>
  <si>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</si>
  <si>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</si>
  <si>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</si>
  <si>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</si>
  <si>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</si>
  <si>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</si>
  <si>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</si>
  <si>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</si>
  <si>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</si>
  <si>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</si>
  <si>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</si>
  <si>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</si>
  <si>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</si>
  <si>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</si>
  <si>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</si>
  <si>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</si>
  <si>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</si>
  <si>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</si>
  <si>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</si>
  <si>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</si>
  <si>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</si>
  <si>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</si>
  <si>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</si>
  <si>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</si>
  <si>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</si>
  <si>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</si>
  <si>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</si>
  <si>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</si>
  <si>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</si>
  <si>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</si>
  <si>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</si>
  <si>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</si>
  <si>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</si>
  <si>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</si>
  <si>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</si>
  <si>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</si>
  <si>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</si>
  <si>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</si>
  <si>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</si>
  <si>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</si>
  <si>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</si>
  <si>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</si>
  <si>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</si>
  <si>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</si>
  <si>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</si>
  <si>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</si>
  <si>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</si>
  <si>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</si>
  <si>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</si>
  <si>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</si>
  <si>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</si>
  <si>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</si>
  <si>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</si>
  <si>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</si>
  <si>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</si>
  <si>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</si>
  <si>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</si>
  <si>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</si>
  <si>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</si>
  <si>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</si>
  <si>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</si>
  <si>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</si>
  <si>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</si>
  <si>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</si>
  <si>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</si>
  <si>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</si>
  <si>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</si>
  <si>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</si>
  <si>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</si>
  <si>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</si>
  <si>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</si>
  <si>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</si>
  <si>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</si>
  <si>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</si>
  <si>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</si>
  <si>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</si>
  <si>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</si>
  <si>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</si>
  <si>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</si>
  <si>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</si>
  <si>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</si>
  <si>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</si>
  <si>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</si>
  <si>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</si>
  <si>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</si>
  <si>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</si>
  <si>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</si>
  <si>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</si>
  <si>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</si>
  <si>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</si>
  <si>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</si>
  <si>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</si>
  <si>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</si>
  <si>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</si>
  <si>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</si>
  <si>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</si>
  <si>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</si>
  <si>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</si>
  <si>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</si>
  <si>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</si>
  <si>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</si>
  <si>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</si>
  <si>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</si>
  <si>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</si>
  <si>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</si>
  <si>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</si>
  <si>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</si>
  <si>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</si>
  <si>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</si>
  <si>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</si>
  <si>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</si>
  <si>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</si>
  <si>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</si>
  <si>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</si>
  <si>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</si>
  <si>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</si>
  <si>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</si>
  <si>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</si>
  <si>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</si>
  <si>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</si>
  <si>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</si>
  <si>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</si>
  <si>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</si>
  <si>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</si>
  <si>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</si>
  <si>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</si>
  <si>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</si>
  <si>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</si>
  <si>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</si>
  <si>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</si>
  <si>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</si>
  <si>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</si>
  <si>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</si>
  <si>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</si>
  <si>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</si>
  <si>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</si>
  <si>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</si>
  <si>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</si>
  <si>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</si>
  <si>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</si>
  <si>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</si>
  <si>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</si>
  <si>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</si>
  <si>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</si>
  <si>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</si>
  <si>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</si>
  <si>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</si>
  <si>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</si>
  <si>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</si>
  <si>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</si>
  <si>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</si>
  <si>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</si>
  <si>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</si>
  <si>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</si>
  <si>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</si>
  <si>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</si>
  <si>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</si>
  <si>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</si>
  <si>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</si>
  <si>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</si>
  <si>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</si>
  <si>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</si>
  <si>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</si>
  <si>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</si>
  <si>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</si>
  <si>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</si>
  <si>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</si>
  <si>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</si>
  <si>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</si>
  <si>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</si>
  <si>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</si>
  <si>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</si>
  <si>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</si>
  <si>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</si>
  <si>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</si>
  <si>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</si>
  <si>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</si>
  <si>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</si>
  <si>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</si>
  <si>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</si>
  <si>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</si>
  <si>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</si>
  <si>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</si>
  <si>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</si>
  <si>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</si>
  <si>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</si>
  <si>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</si>
  <si>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</si>
  <si>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</si>
  <si>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</si>
  <si>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</si>
  <si>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</si>
  <si>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</si>
  <si>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</si>
  <si>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</si>
  <si>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</si>
  <si>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</si>
  <si>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</si>
  <si>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</si>
  <si>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</si>
  <si>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</si>
  <si>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</si>
  <si>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</si>
  <si>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</si>
  <si>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</si>
  <si>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</si>
  <si>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</si>
  <si>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</si>
  <si>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</si>
  <si>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</si>
  <si>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</si>
  <si>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</si>
  <si>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</si>
  <si>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</si>
  <si>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</si>
  <si>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</si>
  <si>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</si>
  <si>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</si>
  <si>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</si>
  <si>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</si>
  <si>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</si>
  <si>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</si>
  <si>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</si>
  <si>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</si>
  <si>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</si>
  <si>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</si>
  <si>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</si>
  <si>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</si>
  <si>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</si>
  <si>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</si>
  <si>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</si>
  <si>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</si>
  <si>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</si>
  <si>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</si>
  <si>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</si>
  <si>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</si>
  <si>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</si>
  <si>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</si>
  <si>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</si>
  <si>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</si>
  <si>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</si>
  <si>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</si>
  <si>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</si>
  <si>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</si>
  <si>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</si>
  <si>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</si>
  <si>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</si>
  <si>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</si>
  <si>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</si>
  <si>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</si>
  <si>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</si>
  <si>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</si>
  <si>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</si>
  <si>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</si>
  <si>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</si>
  <si>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</si>
  <si>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</si>
  <si>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</si>
  <si>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</si>
  <si>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</si>
  <si>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</si>
  <si>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</si>
  <si>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</si>
  <si>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</si>
  <si>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</si>
  <si>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</si>
  <si>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</si>
  <si>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</si>
  <si>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</si>
  <si>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</si>
  <si>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</si>
  <si>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</si>
  <si>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</si>
  <si>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</si>
  <si>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</si>
  <si>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</si>
  <si>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</si>
  <si>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</si>
  <si>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</si>
  <si>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</si>
  <si>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</si>
  <si>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</si>
  <si>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</si>
  <si>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</si>
  <si>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</si>
  <si>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</si>
  <si>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</si>
  <si>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</si>
  <si>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</si>
  <si>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</si>
  <si>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</si>
  <si>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</si>
  <si>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</si>
  <si>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</si>
  <si>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</si>
  <si>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</si>
  <si>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</si>
  <si>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</si>
  <si>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</si>
  <si>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</si>
  <si>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</si>
  <si>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</si>
  <si>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</si>
  <si>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</si>
  <si>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</si>
  <si>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</si>
  <si>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</si>
  <si>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</si>
  <si>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</si>
  <si>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</si>
  <si>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</si>
  <si>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</si>
  <si>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</si>
  <si>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</si>
  <si>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</si>
  <si>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</si>
  <si>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</si>
  <si>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</si>
  <si>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</si>
  <si>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</si>
  <si>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</si>
  <si>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</si>
  <si>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</si>
  <si>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</si>
  <si>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</si>
  <si>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</si>
  <si>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</si>
  <si>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</si>
  <si>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</si>
  <si>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</si>
  <si>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</si>
  <si>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</si>
  <si>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</si>
  <si>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</si>
  <si>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</si>
  <si>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</si>
  <si>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</si>
  <si>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</si>
  <si>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</si>
  <si>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</si>
  <si>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</si>
  <si>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</si>
  <si>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</si>
  <si>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</si>
  <si>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</si>
  <si>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</si>
  <si>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</si>
  <si>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</si>
  <si>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</si>
  <si>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</si>
  <si>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</si>
  <si>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</si>
  <si>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</si>
  <si>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</si>
  <si>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</si>
  <si>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</si>
  <si>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</si>
  <si>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</si>
  <si>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</si>
  <si>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</si>
  <si>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</si>
  <si>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</si>
  <si>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</si>
  <si>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</si>
  <si>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</si>
  <si>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</si>
  <si>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</si>
  <si>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</si>
  <si>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</si>
  <si>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</si>
  <si>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</si>
  <si>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</si>
  <si>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</si>
  <si>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</si>
  <si>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</si>
  <si>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</si>
  <si>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</si>
  <si>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</si>
  <si>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</si>
  <si>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</si>
  <si>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</si>
  <si>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</si>
  <si>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</si>
  <si>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</si>
  <si>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</si>
  <si>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</si>
  <si>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</si>
  <si>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</si>
  <si>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</si>
  <si>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</si>
  <si>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</si>
  <si>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</si>
  <si>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</si>
  <si>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</si>
  <si>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</si>
  <si>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</si>
  <si>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</si>
  <si>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</si>
  <si>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</si>
  <si>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</si>
  <si>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</si>
  <si>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</si>
  <si>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</si>
  <si>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</si>
  <si>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</si>
  <si>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</si>
  <si>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</si>
  <si>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</si>
  <si>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</si>
  <si>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</si>
  <si>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</si>
  <si>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</si>
  <si>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</si>
  <si>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</si>
  <si>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</si>
  <si>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</si>
  <si>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</si>
  <si>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</si>
  <si>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</si>
  <si>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</si>
  <si>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</si>
  <si>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</si>
  <si>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</si>
  <si>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</si>
  <si>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</si>
  <si>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</si>
  <si>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</si>
  <si>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</si>
  <si>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</si>
  <si>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</si>
  <si>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</si>
  <si>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</si>
  <si>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</si>
  <si>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</si>
  <si>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</si>
  <si>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</si>
  <si>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</si>
  <si>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</si>
  <si>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</si>
  <si>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</si>
  <si>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</si>
  <si>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</si>
  <si>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</si>
  <si>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</si>
  <si>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</si>
  <si>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</si>
  <si>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</si>
  <si>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</si>
  <si>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</si>
  <si>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</si>
  <si>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</si>
  <si>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</si>
  <si>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</si>
  <si>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</si>
  <si>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</si>
  <si>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</si>
  <si>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</si>
  <si>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</si>
  <si>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</si>
  <si>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</si>
  <si>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</si>
  <si>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</si>
  <si>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</si>
  <si>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</si>
  <si>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</si>
  <si>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</si>
  <si>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</si>
  <si>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</si>
  <si>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</si>
  <si>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</si>
  <si>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</si>
  <si>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</si>
  <si>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</si>
  <si>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</si>
  <si>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</si>
  <si>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</si>
  <si>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</si>
  <si>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</si>
  <si>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</si>
  <si>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</si>
  <si>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</si>
  <si>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</si>
  <si>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</si>
  <si>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</si>
  <si>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</si>
  <si>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</si>
  <si>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</si>
  <si>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</si>
  <si>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</si>
  <si>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</si>
  <si>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</si>
  <si>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</si>
  <si>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</si>
  <si>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</si>
  <si>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</si>
  <si>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</si>
  <si>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</si>
  <si>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</si>
  <si>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</si>
  <si>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</si>
  <si>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</si>
  <si>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</si>
  <si>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</si>
  <si>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</si>
  <si>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</si>
  <si>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</si>
  <si>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</si>
  <si>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</si>
  <si>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</si>
  <si>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</si>
  <si>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</si>
  <si>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</si>
  <si>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</si>
  <si>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</si>
  <si>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</si>
  <si>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</si>
  <si>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</si>
  <si>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</si>
  <si>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</si>
  <si>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</si>
  <si>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</si>
  <si>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</si>
  <si>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</si>
  <si>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</si>
  <si>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</si>
  <si>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</si>
  <si>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</si>
  <si>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</si>
  <si>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</si>
  <si>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</si>
  <si>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</si>
  <si>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</si>
  <si>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</si>
  <si>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</si>
  <si>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</si>
  <si>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</si>
  <si>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</si>
  <si>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</si>
  <si>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</si>
  <si>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</si>
  <si>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</si>
  <si>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</si>
  <si>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</si>
  <si>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</si>
  <si>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</si>
  <si>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</si>
  <si>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</si>
  <si>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</si>
  <si>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</si>
  <si>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</si>
  <si>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</si>
  <si>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</si>
  <si>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</si>
  <si>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</si>
  <si>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</si>
  <si>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</si>
  <si>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</si>
  <si>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</si>
  <si>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</si>
  <si>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</si>
  <si>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</si>
  <si>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</si>
  <si>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</si>
  <si>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</si>
  <si>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</si>
  <si>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</si>
  <si>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</si>
  <si>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</si>
  <si>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</si>
  <si>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</si>
  <si>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</si>
  <si>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</si>
  <si>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</si>
  <si>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</si>
  <si>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</si>
  <si>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</si>
  <si>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</si>
  <si>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</si>
  <si>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</si>
  <si>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</si>
  <si>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</si>
  <si>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</si>
  <si>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</si>
  <si>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</si>
  <si>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</si>
  <si>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</si>
  <si>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</si>
  <si>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</si>
  <si>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</si>
  <si>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</si>
  <si>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</si>
  <si>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</si>
  <si>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</si>
  <si>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</si>
  <si>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</si>
  <si>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</si>
  <si>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</si>
  <si>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</si>
  <si>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</si>
  <si>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</si>
  <si>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</si>
  <si>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</si>
  <si>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</si>
  <si>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</si>
  <si>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</si>
  <si>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</si>
  <si>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</si>
  <si>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</si>
  <si>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</si>
  <si>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</si>
  <si>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</si>
  <si>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</si>
  <si>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</si>
  <si>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</si>
  <si>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</si>
  <si>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</si>
  <si>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</si>
  <si>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</si>
  <si>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</si>
  <si>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</si>
  <si>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</si>
  <si>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</si>
  <si>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</si>
  <si>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</si>
  <si>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</si>
  <si>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</si>
  <si>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</si>
  <si>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</si>
  <si>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</si>
  <si>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</si>
  <si>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</si>
  <si>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</si>
  <si>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</si>
  <si>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</si>
  <si>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</si>
  <si>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</si>
  <si>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</si>
  <si>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</si>
  <si>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</si>
  <si>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</si>
  <si>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</si>
  <si>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</si>
  <si>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</si>
  <si>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</si>
  <si>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</si>
  <si>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</si>
  <si>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</si>
  <si>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</si>
  <si>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</si>
  <si>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</si>
  <si>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</si>
  <si>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</si>
  <si>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</si>
  <si>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</si>
  <si>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</si>
  <si>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</si>
  <si>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</si>
  <si>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</si>
  <si>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</si>
  <si>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</si>
  <si>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</si>
  <si>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</si>
  <si>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</si>
  <si>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</si>
  <si>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</si>
  <si>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</si>
  <si>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</si>
  <si>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</si>
  <si>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</si>
  <si>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</si>
  <si>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</si>
  <si>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</si>
  <si>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</si>
  <si>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</si>
  <si>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</si>
  <si>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</si>
  <si>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</si>
  <si>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</si>
  <si>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</si>
  <si>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</si>
  <si>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</si>
  <si>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</si>
  <si>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</si>
  <si>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</si>
  <si>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</si>
  <si>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</si>
  <si>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</si>
  <si>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</si>
  <si>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</si>
  <si>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</si>
  <si>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</si>
  <si>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</si>
  <si>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</si>
  <si>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</si>
  <si>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</si>
  <si>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</si>
  <si>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</si>
  <si>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</si>
  <si>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</si>
  <si>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</si>
  <si>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</si>
  <si>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</si>
  <si>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</si>
  <si>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</si>
  <si>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</si>
  <si>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</si>
  <si>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</si>
  <si>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</si>
  <si>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</si>
  <si>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</si>
  <si>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</si>
  <si>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</si>
  <si>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</si>
  <si>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</si>
  <si>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</si>
  <si>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</si>
  <si>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</si>
  <si>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</si>
  <si>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</si>
  <si>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</si>
  <si>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</si>
  <si>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</si>
  <si>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</si>
  <si>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</si>
  <si>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</si>
  <si>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</si>
  <si>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</si>
  <si>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</si>
  <si>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</si>
  <si>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</si>
  <si>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</si>
  <si>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</si>
  <si>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</si>
  <si>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</si>
  <si>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</si>
  <si>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</si>
  <si>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</si>
  <si>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</si>
  <si>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</si>
  <si>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</si>
  <si>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</si>
  <si>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</si>
  <si>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</si>
  <si>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</si>
  <si>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</si>
  <si>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</si>
  <si>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</si>
  <si>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</si>
  <si>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</si>
  <si>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</si>
  <si>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</si>
  <si>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</si>
  <si>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</si>
  <si>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</si>
  <si>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</si>
  <si>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</si>
  <si>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</si>
  <si>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</si>
  <si>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</si>
  <si>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</si>
  <si>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</si>
  <si>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</si>
  <si>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</si>
  <si>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</si>
  <si>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</si>
  <si>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</si>
  <si>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</si>
  <si>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</si>
  <si>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</si>
  <si>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</si>
  <si>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</si>
  <si>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</si>
  <si>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</si>
  <si>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</si>
  <si>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</si>
  <si>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</si>
  <si>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</si>
  <si>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</si>
  <si>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</si>
  <si>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</si>
  <si>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</si>
  <si>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</si>
  <si>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</si>
  <si>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</si>
  <si>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</si>
  <si>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</si>
  <si>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</si>
  <si>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</si>
  <si>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</si>
  <si>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</si>
  <si>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</si>
  <si>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</si>
  <si>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</si>
  <si>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</si>
  <si>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</si>
  <si>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</si>
  <si>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</si>
  <si>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</si>
  <si>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</si>
  <si>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</si>
  <si>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</si>
  <si>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</si>
  <si>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</si>
  <si>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</si>
  <si>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</si>
  <si>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</si>
  <si>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</si>
  <si>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</si>
  <si>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</si>
  <si>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</si>
  <si>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</si>
  <si>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</si>
  <si>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</si>
  <si>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</si>
  <si>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</si>
  <si>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</si>
  <si>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</si>
  <si>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</si>
  <si>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</si>
  <si>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</si>
  <si>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</si>
  <si>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</si>
  <si>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</si>
  <si>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</si>
  <si>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</si>
  <si>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</si>
  <si>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</si>
  <si>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</si>
  <si>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</si>
  <si>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</si>
  <si>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</si>
  <si>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</si>
  <si>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</si>
  <si>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</si>
  <si>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</si>
  <si>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</si>
  <si>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</si>
  <si>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</si>
  <si>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</si>
  <si>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</si>
  <si>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</si>
  <si>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</si>
  <si>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</si>
  <si>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</si>
  <si>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</si>
  <si>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</si>
  <si>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</si>
  <si>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</si>
  <si>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</si>
  <si>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</si>
  <si>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</si>
  <si>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</si>
  <si>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</si>
  <si>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</si>
  <si>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</si>
  <si>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</si>
  <si>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</si>
  <si>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</si>
  <si>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</si>
  <si>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</si>
  <si>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</si>
  <si>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</si>
  <si>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</si>
  <si>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</si>
  <si>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</si>
  <si>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</si>
  <si>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</si>
  <si>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</si>
  <si>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</si>
  <si>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</si>
  <si>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</si>
  <si>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</si>
  <si>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</si>
  <si>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</si>
  <si>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</si>
  <si>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</si>
  <si>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</si>
  <si>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</si>
  <si>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</si>
  <si>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</si>
  <si>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</si>
  <si>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</si>
  <si>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</si>
  <si>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</si>
  <si>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</si>
  <si>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</si>
  <si>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</si>
  <si>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</si>
  <si>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</si>
  <si>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</si>
  <si>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</si>
  <si>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</si>
  <si>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</si>
  <si>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</si>
  <si>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</si>
  <si>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</si>
  <si>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</si>
  <si>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</si>
  <si>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</si>
  <si>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</si>
  <si>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</si>
  <si>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</si>
  <si>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</si>
  <si>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</si>
  <si>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</si>
  <si>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</si>
  <si>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</si>
  <si>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</si>
  <si>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</si>
  <si>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</si>
  <si>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</si>
  <si>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</si>
  <si>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</si>
  <si>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</si>
  <si>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</si>
  <si>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</si>
  <si>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</si>
  <si>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</si>
  <si>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</si>
  <si>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</si>
  <si>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</si>
  <si>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</si>
  <si>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</si>
  <si>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</si>
  <si>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</si>
  <si>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</si>
  <si>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</si>
  <si>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</si>
  <si>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</si>
  <si>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</si>
  <si>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</si>
  <si>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</si>
  <si>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</si>
  <si>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</si>
  <si>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</si>
  <si>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</si>
  <si>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</si>
  <si>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</si>
  <si>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</si>
  <si>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</si>
  <si>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</si>
  <si>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</si>
  <si>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</si>
  <si>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</si>
  <si>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</si>
  <si>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</si>
  <si>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</si>
  <si>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</si>
  <si>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</si>
  <si>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</si>
  <si>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</si>
  <si>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</si>
  <si>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</si>
  <si>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</si>
  <si>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</si>
  <si>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</si>
  <si>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</si>
  <si>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</si>
  <si>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</si>
  <si>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</si>
  <si>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</si>
  <si>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</si>
  <si>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</si>
  <si>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</si>
  <si>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</si>
  <si>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</si>
  <si>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</si>
  <si>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</si>
  <si>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</si>
  <si>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</si>
  <si>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</si>
  <si>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</si>
  <si>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</si>
  <si>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</si>
  <si>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</si>
  <si>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</si>
  <si>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</si>
  <si>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</si>
  <si>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</si>
  <si>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</si>
  <si>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</si>
  <si>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</si>
  <si>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</si>
  <si>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</si>
  <si>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</si>
  <si>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</si>
  <si>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</si>
  <si>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</si>
  <si>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</si>
  <si>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</si>
  <si>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</si>
  <si>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</si>
  <si>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</si>
  <si>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</si>
  <si>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</si>
  <si>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</si>
  <si>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</si>
  <si>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</si>
  <si>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</si>
  <si>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</si>
  <si>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</si>
  <si>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</si>
  <si>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</si>
  <si>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</si>
  <si>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</si>
  <si>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</si>
  <si>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</si>
  <si>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</si>
  <si>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</si>
  <si>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</si>
  <si>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</si>
  <si>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</si>
  <si>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</si>
  <si>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</si>
  <si>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</si>
  <si>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</si>
  <si>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</si>
  <si>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</si>
  <si>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</si>
  <si>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</si>
  <si>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</si>
  <si>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</si>
  <si>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</si>
  <si>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</si>
  <si>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</si>
  <si>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</si>
  <si>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</si>
  <si>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</si>
  <si>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</si>
  <si>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</si>
  <si>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</si>
  <si>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</si>
  <si>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</si>
  <si>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</si>
  <si>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</si>
  <si>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</si>
  <si>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</si>
  <si>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</si>
  <si>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</si>
  <si>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</si>
  <si>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</si>
  <si>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</si>
  <si>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</si>
  <si>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</si>
  <si>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</si>
  <si>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</si>
  <si>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</si>
  <si>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</si>
  <si>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</si>
  <si>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</si>
  <si>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</si>
  <si>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</si>
  <si>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</si>
  <si>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</si>
  <si>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</si>
  <si>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</si>
  <si>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</si>
  <si>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</si>
  <si>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</si>
  <si>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</si>
  <si>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</si>
  <si>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</si>
  <si>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</si>
  <si>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</si>
  <si>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</si>
  <si>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</si>
  <si>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</si>
  <si>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</si>
  <si>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</si>
  <si>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</si>
  <si>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</si>
  <si>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</si>
  <si>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</si>
  <si>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</si>
  <si>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</si>
  <si>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</si>
  <si>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</si>
  <si>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</si>
  <si>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</si>
  <si>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</si>
  <si>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</si>
  <si>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</si>
  <si>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</si>
  <si>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</si>
  <si>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</si>
  <si>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</si>
  <si>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</si>
  <si>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</si>
  <si>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</si>
  <si>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</si>
  <si>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</si>
  <si>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</si>
  <si>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</si>
  <si>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</si>
  <si>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</si>
  <si>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</si>
  <si>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</si>
  <si>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</si>
  <si>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</si>
  <si>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</si>
  <si>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</si>
  <si>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</si>
  <si>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</si>
  <si>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</si>
  <si>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</si>
  <si>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</si>
  <si>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</si>
  <si>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</si>
  <si>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</si>
  <si>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</si>
  <si>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</si>
  <si>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</si>
  <si>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</si>
  <si>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</si>
  <si>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</si>
  <si>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</si>
  <si>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</si>
  <si>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</si>
  <si>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</si>
  <si>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</si>
  <si>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</si>
  <si>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</si>
  <si>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</si>
  <si>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</si>
  <si>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</si>
  <si>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</si>
  <si>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</si>
  <si>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</si>
  <si>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</si>
  <si>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</si>
  <si>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</si>
  <si>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</si>
  <si>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</si>
  <si>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</si>
  <si>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</si>
  <si>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</si>
  <si>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</si>
  <si>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</si>
  <si>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</si>
  <si>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</si>
  <si>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</si>
  <si>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</si>
  <si>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</si>
  <si>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</si>
  <si>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</si>
  <si>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</si>
  <si>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</si>
  <si>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</si>
  <si>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</si>
  <si>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</si>
  <si>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</si>
  <si>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</si>
  <si>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</si>
  <si>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</si>
  <si>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</si>
  <si>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</si>
  <si>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</si>
  <si>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</si>
  <si>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</si>
  <si>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</si>
  <si>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</si>
  <si>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</si>
  <si>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</si>
  <si>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</si>
  <si>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</si>
  <si>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</si>
  <si>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</si>
  <si>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</si>
  <si>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</si>
  <si>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</si>
  <si>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</si>
  <si>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</si>
  <si>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</si>
  <si>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</si>
  <si>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</si>
  <si>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</si>
  <si>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</si>
  <si>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</si>
  <si>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</si>
  <si>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</si>
  <si>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</si>
  <si>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</si>
  <si>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</si>
  <si>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</si>
  <si>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</si>
  <si>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</si>
  <si>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</si>
  <si>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</si>
  <si>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</si>
  <si>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</si>
  <si>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</si>
  <si>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</si>
  <si>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</si>
  <si>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</si>
  <si>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</si>
  <si>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</si>
  <si>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</si>
  <si>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</si>
  <si>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</si>
  <si>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</si>
  <si>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</si>
  <si>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</si>
  <si>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</si>
  <si>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</si>
  <si>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</si>
  <si>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</si>
  <si>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</si>
  <si>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</si>
  <si>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</si>
  <si>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</si>
  <si>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</si>
  <si>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</si>
  <si>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</si>
  <si>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</si>
  <si>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</si>
  <si>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</si>
  <si>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</si>
  <si>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</si>
  <si>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</si>
  <si>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</si>
  <si>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</si>
  <si>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</si>
  <si>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</si>
  <si>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</si>
  <si>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</si>
  <si>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</si>
  <si>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</si>
  <si>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</si>
  <si>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</si>
  <si>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</si>
  <si>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</si>
  <si>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</si>
  <si>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</si>
  <si>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</si>
  <si>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</si>
  <si>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</si>
  <si>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</si>
  <si>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</si>
  <si>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</si>
  <si>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</si>
  <si>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</si>
  <si>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</si>
  <si>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</si>
  <si>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</si>
  <si>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</si>
  <si>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</si>
  <si>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</si>
  <si>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</si>
  <si>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</si>
  <si>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</si>
  <si>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</si>
  <si>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</si>
  <si>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</si>
  <si>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</si>
  <si>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</si>
  <si>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</si>
  <si>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</si>
  <si>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</si>
  <si>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</si>
  <si>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</si>
  <si>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</si>
  <si>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</si>
  <si>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</si>
  <si>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</si>
  <si>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</si>
  <si>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</si>
  <si>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</si>
  <si>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</si>
  <si>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</si>
  <si>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</si>
  <si>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</si>
  <si>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</si>
  <si>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</si>
  <si>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</si>
  <si>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</si>
  <si>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</si>
  <si>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</si>
  <si>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</si>
  <si>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</si>
  <si>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</si>
  <si>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</si>
  <si>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</si>
  <si>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</si>
  <si>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</si>
  <si>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</si>
  <si>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</si>
  <si>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</si>
  <si>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</si>
  <si>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</si>
  <si>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</si>
  <si>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</si>
  <si>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</si>
  <si>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</si>
  <si>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</si>
  <si>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</si>
  <si>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</si>
  <si>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</si>
  <si>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</si>
  <si>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</si>
  <si>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</si>
  <si>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</si>
  <si>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</si>
  <si>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</si>
  <si>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</si>
  <si>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</si>
  <si>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</si>
  <si>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</si>
  <si>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</si>
  <si>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</si>
  <si>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</si>
  <si>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</si>
  <si>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</si>
  <si>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</si>
  <si>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</si>
  <si>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</si>
  <si>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</si>
  <si>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</si>
  <si>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</si>
  <si>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</si>
  <si>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</si>
  <si>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</si>
  <si>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</si>
  <si>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</si>
  <si>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</si>
  <si>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</si>
  <si>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</si>
  <si>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</si>
  <si>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</si>
  <si>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</si>
  <si>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</si>
  <si>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</si>
  <si>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</si>
  <si>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</si>
  <si>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</si>
  <si>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</si>
  <si>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</si>
  <si>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</si>
  <si>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</si>
  <si>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</si>
  <si>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</si>
  <si>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</si>
  <si>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</si>
  <si>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</si>
  <si>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</si>
  <si>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</si>
  <si>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</si>
  <si>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</si>
  <si>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</si>
  <si>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</si>
  <si>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</si>
  <si>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</si>
  <si>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</si>
  <si>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</si>
  <si>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</si>
  <si>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</si>
  <si>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</si>
  <si>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</si>
  <si>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</si>
  <si>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</si>
  <si>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</si>
  <si>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</si>
  <si>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</si>
  <si>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</si>
  <si>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</si>
  <si>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</si>
  <si>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</si>
  <si>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</si>
  <si>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</si>
  <si>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</si>
  <si>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</si>
  <si>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</si>
  <si>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</si>
  <si>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</si>
  <si>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</si>
  <si>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</si>
  <si>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</si>
  <si>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</si>
  <si>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</si>
  <si>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</si>
  <si>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</si>
  <si>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</si>
  <si>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</si>
  <si>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</si>
  <si>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</si>
  <si>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</si>
  <si>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</si>
  <si>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</si>
  <si>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</si>
  <si>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</si>
  <si>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</si>
  <si>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</si>
  <si>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</si>
  <si>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</si>
  <si>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</si>
  <si>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</si>
  <si>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</si>
  <si>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</si>
  <si>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</si>
  <si>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</si>
  <si>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</si>
  <si>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</si>
  <si>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</si>
  <si>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</si>
  <si>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</si>
  <si>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</si>
  <si>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</si>
  <si>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</si>
  <si>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</si>
  <si>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</si>
  <si>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</si>
  <si>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</si>
  <si>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</si>
  <si>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</si>
  <si>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</si>
  <si>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</si>
  <si>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</si>
  <si>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</si>
  <si>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</si>
  <si>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</si>
  <si>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</si>
  <si>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</si>
  <si>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</si>
  <si>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</si>
  <si>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</si>
  <si>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</si>
  <si>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</si>
  <si>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</si>
  <si>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</si>
  <si>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</si>
  <si>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</si>
  <si>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</si>
  <si>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</si>
  <si>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</si>
  <si>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</si>
  <si>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</si>
  <si>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</si>
  <si>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</si>
  <si>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</si>
  <si>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</si>
  <si>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</si>
  <si>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</si>
  <si>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</si>
  <si>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</si>
  <si>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</si>
  <si>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</si>
  <si>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</si>
  <si>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</si>
  <si>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</si>
  <si>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</si>
  <si>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</si>
  <si>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</si>
  <si>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</si>
  <si>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</si>
  <si>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</si>
  <si>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</si>
  <si>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</si>
  <si>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</si>
  <si>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</si>
  <si>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</si>
  <si>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</si>
  <si>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</si>
  <si>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</si>
  <si>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</si>
  <si>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</si>
  <si>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</si>
  <si>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</si>
  <si>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</si>
  <si>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</si>
  <si>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</si>
  <si>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</si>
  <si>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</si>
  <si>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</si>
  <si>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</si>
  <si>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</si>
  <si>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</si>
  <si>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</si>
  <si>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</si>
  <si>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</si>
  <si>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</si>
  <si>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</si>
  <si>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</si>
  <si>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</si>
  <si>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</si>
  <si>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</si>
  <si>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</si>
  <si>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</si>
  <si>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</si>
  <si>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</si>
  <si>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</si>
  <si>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</si>
  <si>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</si>
  <si>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</si>
  <si>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</si>
  <si>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</si>
  <si>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</si>
  <si>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</si>
  <si>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</si>
  <si>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</si>
  <si>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</si>
  <si>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</si>
  <si>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</si>
  <si>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</si>
  <si>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</si>
  <si>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</si>
  <si>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</si>
  <si>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</si>
  <si>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</si>
  <si>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</si>
  <si>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</si>
  <si>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</si>
  <si>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</si>
  <si>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</si>
  <si>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</si>
  <si>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</si>
  <si>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</si>
  <si>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</si>
  <si>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</si>
  <si>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</si>
  <si>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</si>
  <si>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</si>
  <si>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</si>
  <si>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</si>
  <si>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</si>
  <si>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</si>
  <si>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</si>
  <si>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</si>
  <si>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</si>
  <si>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</si>
  <si>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</si>
  <si>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</si>
  <si>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</si>
  <si>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</si>
  <si>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</si>
  <si>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</si>
  <si>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</si>
  <si>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</si>
  <si>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</si>
  <si>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</si>
  <si>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</si>
  <si>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</si>
  <si>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</si>
  <si>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</si>
  <si>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</si>
  <si>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</si>
  <si>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</si>
  <si>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</si>
  <si>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</si>
  <si>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</si>
  <si>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</si>
  <si>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</si>
  <si>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</si>
  <si>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</si>
  <si>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</si>
  <si>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</si>
  <si>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</si>
  <si>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</si>
  <si>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</si>
  <si>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</si>
  <si>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</si>
  <si>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</si>
  <si>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</si>
  <si>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</si>
  <si>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</si>
  <si>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</si>
  <si>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</si>
  <si>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</si>
  <si>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</si>
  <si>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</si>
  <si>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</si>
  <si>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</si>
  <si>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</si>
  <si>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</si>
  <si>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</si>
  <si>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</si>
  <si>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</si>
  <si>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</si>
  <si>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</si>
  <si>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</si>
  <si>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</si>
  <si>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</si>
  <si>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</si>
  <si>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</si>
  <si>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</si>
  <si>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</si>
  <si>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</si>
  <si>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</si>
  <si>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</si>
  <si>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</si>
  <si>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</si>
  <si>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</si>
  <si>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</si>
  <si>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</si>
  <si>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</si>
  <si>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</si>
  <si>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</si>
  <si>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</si>
  <si>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</si>
  <si>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</si>
  <si>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</si>
  <si>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</si>
  <si>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</si>
  <si>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</si>
  <si>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</si>
  <si>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</si>
  <si>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</si>
  <si>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</si>
  <si>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</si>
  <si>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</si>
  <si>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</si>
  <si>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</si>
  <si>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</si>
  <si>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</si>
  <si>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</si>
  <si>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</si>
  <si>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</si>
  <si>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</si>
  <si>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</si>
  <si>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</si>
  <si>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</si>
  <si>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</si>
  <si>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</si>
  <si>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</si>
  <si>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</si>
  <si>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</si>
  <si>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</si>
  <si>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</si>
  <si>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</si>
  <si>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</si>
  <si>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</si>
  <si>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</si>
  <si>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</si>
  <si>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</si>
  <si>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</si>
  <si>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</si>
  <si>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</si>
  <si>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</si>
  <si>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</si>
  <si>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</si>
  <si>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</si>
  <si>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</si>
  <si>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</si>
  <si>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</si>
  <si>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</si>
  <si>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</si>
  <si>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</si>
  <si>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</si>
  <si>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</si>
  <si>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</si>
  <si>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</si>
  <si>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</si>
  <si>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</si>
  <si>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</si>
  <si>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</si>
  <si>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</si>
  <si>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</si>
  <si>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</si>
  <si>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</si>
  <si>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</si>
  <si>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</si>
  <si>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</si>
  <si>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</si>
  <si>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</si>
  <si>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</si>
  <si>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</si>
  <si>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</si>
  <si>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</si>
  <si>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</si>
  <si>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</si>
  <si>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</si>
  <si>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</si>
  <si>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</si>
  <si>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</si>
  <si>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</si>
  <si>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</si>
  <si>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</si>
  <si>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</si>
  <si>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</si>
  <si>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</si>
  <si>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</si>
  <si>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</si>
  <si>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</si>
  <si>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</si>
  <si>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</si>
  <si>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</si>
  <si>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</si>
  <si>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</si>
  <si>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</si>
  <si>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</si>
  <si>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</si>
  <si>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</si>
  <si>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</si>
  <si>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</si>
  <si>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</si>
  <si>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</si>
  <si>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</si>
  <si>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</si>
  <si>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</si>
  <si>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</si>
  <si>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</si>
  <si>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</si>
  <si>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</si>
  <si>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</si>
  <si>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</si>
  <si>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</si>
  <si>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</si>
  <si>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</si>
  <si>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</si>
  <si>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</si>
  <si>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</si>
  <si>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</si>
  <si>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</si>
  <si>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</si>
  <si>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</si>
  <si>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</si>
  <si>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</si>
  <si>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</si>
  <si>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</si>
  <si>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</si>
  <si>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</si>
  <si>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</si>
  <si>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</si>
  <si>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</si>
  <si>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</si>
  <si>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</si>
  <si>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</si>
  <si>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</si>
  <si>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</si>
  <si>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</si>
  <si>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</si>
  <si>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</si>
  <si>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</si>
  <si>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</si>
  <si>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</si>
  <si>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</si>
  <si>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</si>
  <si>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</si>
  <si>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</si>
  <si>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</si>
  <si>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</si>
  <si>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</si>
  <si>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</si>
  <si>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</si>
  <si>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</si>
  <si>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</si>
  <si>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</si>
  <si>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</si>
  <si>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</si>
  <si>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</si>
  <si>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</si>
  <si>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</si>
  <si>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</si>
  <si>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</si>
  <si>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</si>
  <si>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</si>
  <si>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</si>
  <si>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</si>
  <si>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</si>
  <si>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</si>
  <si>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</si>
  <si>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</si>
  <si>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</si>
  <si>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</si>
  <si>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</si>
  <si>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</si>
  <si>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</si>
  <si>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</si>
  <si>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</si>
  <si>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</si>
  <si>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</si>
  <si>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</si>
  <si>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</si>
  <si>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</si>
  <si>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</si>
  <si>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</si>
  <si>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</si>
  <si>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</si>
  <si>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</si>
  <si>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</si>
  <si>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</si>
  <si>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</si>
  <si>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</si>
  <si>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</si>
  <si>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</si>
  <si>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</si>
  <si>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</si>
  <si>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</si>
  <si>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</si>
  <si>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</si>
  <si>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</si>
  <si>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</si>
  <si>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</si>
  <si>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</si>
  <si>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</si>
  <si>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</si>
  <si>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</si>
  <si>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</si>
  <si>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</si>
  <si>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</si>
  <si>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</si>
  <si>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</si>
  <si>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</si>
  <si>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</si>
  <si>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</si>
  <si>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</si>
  <si>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</si>
  <si>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</si>
  <si>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</si>
  <si>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</si>
  <si>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</si>
  <si>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</si>
  <si>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</si>
  <si>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</si>
  <si>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</si>
  <si>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</si>
  <si>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</si>
  <si>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</si>
  <si>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</si>
  <si>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</si>
  <si>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</si>
  <si>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</si>
  <si>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</si>
  <si>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</si>
  <si>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</si>
  <si>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</si>
  <si>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</si>
  <si>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</si>
  <si>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</si>
  <si>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</si>
  <si>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</si>
  <si>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</si>
  <si>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</si>
  <si>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</si>
  <si>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</si>
  <si>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</si>
  <si>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</si>
  <si>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</si>
  <si>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</si>
  <si>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</si>
  <si>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</si>
  <si>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</si>
  <si>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</si>
  <si>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</si>
  <si>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</si>
  <si>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</si>
  <si>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</si>
  <si>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</si>
  <si>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</si>
  <si>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</si>
  <si>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</si>
  <si>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</si>
  <si>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</si>
  <si>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</si>
  <si>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</si>
  <si>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</si>
  <si>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</si>
  <si>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</si>
  <si>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</si>
  <si>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</si>
  <si>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</si>
  <si>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</si>
  <si>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</si>
  <si>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</si>
  <si>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</si>
  <si>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</si>
  <si>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</si>
  <si>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</si>
  <si>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</si>
  <si>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</si>
  <si>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</si>
  <si>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</si>
  <si>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</si>
  <si>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</si>
  <si>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</si>
  <si>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</si>
  <si>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</si>
  <si>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</si>
  <si>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</si>
  <si>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</si>
  <si>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</si>
  <si>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</si>
  <si>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</si>
  <si>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</si>
  <si>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</si>
  <si>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</si>
  <si>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</si>
  <si>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</si>
  <si>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</si>
  <si>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</si>
  <si>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</si>
  <si>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</si>
  <si>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</si>
  <si>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</si>
  <si>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</si>
  <si>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</si>
  <si>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</si>
  <si>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</si>
  <si>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</si>
  <si>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</si>
  <si>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</si>
  <si>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</si>
  <si>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</si>
  <si>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</si>
  <si>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</si>
  <si>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</si>
  <si>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</si>
  <si>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</si>
  <si>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</si>
  <si>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</si>
  <si>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</si>
  <si>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</si>
  <si>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</si>
  <si>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</si>
  <si>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</si>
  <si>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</si>
  <si>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</si>
  <si>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</si>
  <si>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</si>
  <si>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</si>
  <si>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</si>
  <si>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</si>
  <si>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</si>
  <si>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</si>
  <si>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</si>
  <si>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</si>
  <si>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</si>
  <si>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</si>
  <si>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</si>
  <si>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</si>
  <si>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</si>
  <si>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</si>
  <si>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</si>
  <si>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</si>
  <si>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</si>
  <si>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</si>
  <si>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</si>
  <si>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</si>
  <si>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</si>
  <si>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</si>
  <si>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</si>
  <si>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</si>
  <si>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</si>
  <si>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</si>
  <si>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</si>
  <si>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</si>
  <si>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</si>
  <si>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</si>
  <si>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</si>
  <si>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</si>
  <si>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</si>
  <si>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</si>
  <si>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</si>
  <si>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</si>
  <si>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</si>
  <si>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</si>
  <si>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</si>
  <si>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</si>
  <si>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</si>
  <si>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</si>
  <si>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</si>
  <si>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</si>
  <si>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</si>
  <si>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</si>
  <si>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</si>
  <si>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</si>
  <si>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</si>
  <si>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</si>
  <si>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</si>
  <si>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</si>
  <si>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</si>
  <si>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</si>
  <si>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</si>
  <si>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</si>
  <si>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</si>
  <si>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</si>
  <si>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</si>
  <si>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</si>
  <si>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</si>
  <si>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</si>
  <si>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</si>
  <si>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</si>
  <si>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</si>
  <si>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</si>
  <si>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</si>
  <si>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</si>
  <si>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</si>
  <si>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</si>
  <si>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</si>
  <si>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</si>
  <si>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</si>
  <si>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</si>
  <si>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</si>
  <si>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</si>
  <si>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</si>
  <si>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</si>
  <si>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</si>
  <si>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</si>
  <si>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</si>
  <si>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</si>
  <si>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</si>
  <si>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</si>
  <si>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</si>
  <si>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</si>
  <si>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</si>
  <si>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</si>
  <si>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</si>
  <si>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</si>
  <si>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</si>
  <si>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</si>
  <si>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</si>
  <si>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</si>
  <si>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</si>
  <si>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</si>
  <si>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</si>
  <si>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</si>
  <si>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</si>
  <si>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</si>
  <si>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</si>
  <si>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</si>
  <si>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</si>
  <si>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</si>
  <si>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</si>
  <si>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</si>
  <si>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</si>
  <si>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</si>
  <si>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</si>
  <si>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</si>
  <si>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</si>
  <si>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</si>
  <si>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</si>
  <si>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</si>
  <si>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</si>
  <si>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</si>
  <si>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</si>
  <si>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</si>
  <si>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</si>
  <si>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</si>
  <si>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</si>
  <si>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</si>
  <si>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</si>
  <si>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</si>
  <si>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</si>
  <si>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</si>
  <si>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</si>
  <si>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</si>
  <si>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</si>
  <si>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</si>
  <si>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</si>
  <si>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</si>
  <si>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</si>
  <si>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</si>
  <si>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</si>
  <si>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</si>
  <si>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</si>
  <si>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</si>
  <si>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</si>
  <si>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</si>
  <si>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</si>
  <si>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</si>
  <si>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</si>
  <si>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</si>
  <si>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</si>
  <si>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</si>
  <si>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</si>
  <si>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</si>
  <si>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</si>
  <si>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</si>
  <si>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</si>
  <si>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</si>
  <si>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</si>
  <si>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</si>
  <si>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</si>
  <si>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</si>
  <si>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</si>
  <si>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</si>
  <si>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</si>
  <si>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</si>
  <si>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</si>
  <si>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</si>
  <si>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</si>
  <si>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</si>
  <si>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</si>
  <si>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</si>
  <si>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</si>
  <si>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</si>
  <si>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</si>
  <si>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</si>
  <si>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</si>
  <si>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</si>
  <si>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</si>
  <si>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</si>
  <si>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</si>
  <si>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</si>
  <si>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</si>
  <si>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</si>
  <si>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</si>
  <si>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</si>
  <si>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</si>
  <si>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</si>
  <si>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</si>
  <si>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</si>
  <si>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</si>
  <si>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</si>
  <si>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</si>
  <si>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</si>
  <si>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</si>
  <si>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</si>
  <si>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</si>
  <si>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</si>
  <si>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</si>
  <si>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</si>
  <si>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</si>
  <si>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</si>
  <si>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</si>
  <si>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</si>
  <si>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</si>
  <si>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</si>
  <si>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</si>
  <si>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</si>
  <si>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</si>
  <si>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</si>
  <si>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</si>
  <si>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</si>
  <si>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</si>
  <si>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</si>
  <si>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</si>
  <si>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</si>
  <si>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</si>
  <si>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</si>
  <si>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</si>
  <si>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</si>
  <si>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</si>
  <si>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</si>
  <si>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</si>
  <si>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</si>
  <si>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</si>
  <si>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</si>
  <si>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</si>
  <si>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</si>
  <si>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</si>
  <si>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</si>
  <si>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</si>
  <si>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</si>
  <si>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</si>
  <si>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</si>
  <si>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</si>
  <si>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</si>
  <si>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</si>
  <si>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</si>
  <si>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</si>
  <si>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</si>
  <si>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</si>
  <si>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</si>
  <si>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</si>
  <si>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</si>
  <si>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</si>
  <si>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</si>
  <si>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</si>
  <si>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</si>
  <si>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</si>
  <si>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</si>
  <si>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</si>
  <si>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</si>
  <si>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</si>
  <si>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</si>
  <si>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</si>
  <si>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</si>
  <si>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</si>
  <si>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</si>
  <si>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</si>
  <si>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</si>
  <si>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</si>
  <si>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</si>
  <si>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</si>
  <si>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</si>
  <si>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</si>
  <si>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</si>
  <si>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</si>
  <si>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</si>
  <si>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</si>
  <si>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</si>
  <si>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</si>
  <si>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</si>
  <si>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</si>
  <si>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</si>
  <si>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</si>
  <si>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</si>
  <si>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</si>
  <si>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</si>
  <si>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</si>
  <si>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</si>
  <si>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</si>
  <si>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</si>
  <si>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</si>
  <si>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</si>
  <si>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</si>
  <si>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</si>
  <si>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</si>
  <si>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</si>
  <si>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</si>
  <si>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</si>
  <si>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</si>
  <si>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</si>
  <si>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</si>
  <si>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</si>
  <si>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</si>
  <si>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</si>
  <si>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</si>
  <si>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</si>
  <si>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</si>
  <si>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</si>
  <si>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</si>
  <si>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</si>
  <si>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</si>
  <si>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</si>
  <si>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</si>
  <si>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</si>
  <si>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</si>
  <si>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</si>
  <si>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</si>
  <si>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</si>
  <si>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</si>
  <si>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</si>
  <si>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</si>
  <si>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</si>
  <si>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</si>
  <si>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</si>
  <si>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</si>
  <si>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</si>
  <si>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</si>
  <si>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</si>
  <si>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</si>
  <si>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</si>
  <si>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</si>
  <si>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</si>
  <si>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</si>
  <si>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</si>
  <si>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</si>
  <si>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</si>
  <si>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</si>
  <si>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</si>
  <si>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</si>
  <si>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</si>
  <si>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</si>
  <si>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</si>
  <si>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</si>
  <si>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</si>
  <si>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</si>
  <si>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</si>
  <si>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</si>
  <si>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</si>
  <si>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</si>
  <si>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</si>
  <si>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</si>
  <si>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</si>
  <si>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</si>
  <si>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</si>
  <si>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</si>
  <si>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</si>
  <si>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</si>
  <si>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</si>
  <si>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</si>
  <si>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</si>
  <si>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</si>
  <si>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</si>
  <si>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</si>
  <si>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</si>
  <si>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</si>
  <si>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</si>
  <si>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</si>
  <si>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</si>
  <si>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</si>
  <si>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</si>
  <si>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</si>
  <si>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</si>
  <si>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</si>
  <si>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</si>
  <si>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</si>
  <si>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</si>
  <si>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</si>
  <si>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</si>
  <si>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</si>
  <si>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</si>
  <si>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</si>
  <si>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</si>
  <si>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</si>
  <si>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</si>
  <si>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</si>
  <si>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</si>
  <si>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</si>
  <si>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</si>
  <si>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</si>
  <si>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</si>
  <si>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</si>
  <si>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</si>
  <si>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</si>
  <si>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</si>
  <si>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</si>
  <si>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</si>
  <si>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</si>
  <si>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</si>
  <si>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</si>
  <si>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</si>
  <si>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</si>
  <si>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</si>
  <si>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</si>
  <si>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</si>
  <si>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</si>
  <si>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</si>
  <si>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</si>
  <si>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</si>
  <si>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</si>
  <si>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</si>
  <si>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</si>
  <si>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</si>
  <si>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</si>
  <si>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</si>
  <si>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</si>
  <si>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</si>
  <si>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</si>
  <si>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</si>
  <si>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</si>
  <si>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</si>
  <si>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</si>
  <si>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</si>
  <si>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</si>
  <si>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</si>
  <si>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</si>
  <si>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</si>
  <si>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</si>
  <si>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</si>
  <si>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</si>
  <si>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</si>
  <si>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</si>
  <si>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</si>
  <si>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</si>
  <si>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</si>
  <si>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</si>
  <si>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</si>
  <si>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</si>
  <si>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</si>
  <si>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</si>
  <si>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</si>
  <si>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</si>
  <si>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</si>
  <si>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</si>
  <si>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</si>
  <si>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</si>
  <si>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</si>
  <si>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</si>
  <si>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</si>
  <si>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</si>
  <si>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</si>
  <si>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</si>
  <si>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</si>
  <si>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</si>
  <si>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</si>
  <si>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</si>
  <si>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</si>
  <si>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</si>
  <si>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</si>
  <si>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</si>
  <si>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</si>
  <si>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</si>
  <si>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</si>
  <si>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</si>
  <si>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</si>
  <si>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</si>
  <si>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</si>
  <si>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</si>
  <si>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</si>
  <si>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</si>
  <si>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</si>
  <si>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</si>
  <si>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</si>
  <si>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</si>
  <si>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</si>
  <si>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</si>
  <si>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</si>
  <si>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</si>
  <si>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</si>
  <si>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</si>
  <si>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</si>
  <si>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</si>
  <si>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</si>
  <si>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</si>
  <si>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</si>
  <si>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</si>
  <si>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</si>
  <si>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</si>
  <si>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</si>
  <si>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</si>
  <si>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</si>
  <si>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</si>
  <si>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</si>
  <si>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</si>
  <si>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</si>
  <si>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</si>
  <si>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</si>
  <si>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</si>
  <si>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</si>
  <si>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</si>
  <si>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</si>
  <si>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</si>
  <si>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</si>
  <si>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</si>
  <si>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</si>
  <si>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</si>
  <si>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</si>
  <si>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</si>
  <si>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</si>
  <si>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</si>
  <si>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</si>
  <si>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</si>
  <si>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</si>
  <si>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</si>
  <si>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</si>
  <si>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</si>
  <si>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</si>
  <si>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</si>
  <si>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</si>
  <si>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</si>
  <si>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</si>
  <si>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</si>
  <si>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</si>
  <si>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</si>
  <si>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</si>
  <si>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</si>
  <si>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</si>
  <si>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</si>
  <si>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</si>
  <si>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</si>
  <si>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</si>
  <si>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</si>
  <si>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</si>
  <si>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</si>
  <si>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</si>
  <si>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</si>
  <si>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</si>
  <si>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</si>
  <si>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</si>
  <si>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</si>
  <si>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</si>
  <si>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</si>
  <si>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</si>
  <si>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</si>
  <si>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</si>
  <si>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</si>
  <si>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</si>
  <si>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</si>
  <si>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</si>
  <si>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</si>
  <si>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</si>
  <si>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</si>
  <si>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</si>
  <si>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</si>
  <si>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</si>
  <si>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</si>
  <si>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</si>
  <si>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</si>
  <si>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</si>
  <si>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</si>
  <si>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</si>
  <si>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</si>
  <si>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</si>
  <si>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</si>
  <si>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</si>
  <si>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</si>
  <si>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</si>
  <si>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</si>
  <si>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</si>
  <si>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</si>
  <si>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</si>
  <si>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</si>
  <si>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</si>
  <si>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</si>
  <si>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</si>
  <si>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</si>
  <si>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</si>
  <si>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</si>
  <si>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</si>
  <si>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</si>
  <si>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</si>
  <si>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</si>
  <si>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</si>
  <si>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</si>
  <si>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</si>
  <si>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</si>
  <si>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</si>
  <si>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</si>
  <si>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</si>
  <si>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</si>
  <si>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</si>
  <si>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</si>
  <si>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</si>
  <si>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</si>
  <si>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</si>
  <si>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</si>
  <si>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</si>
  <si>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</si>
  <si>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</si>
  <si>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</si>
  <si>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</si>
  <si>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</si>
  <si>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</si>
  <si>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</si>
  <si>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</si>
  <si>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</si>
  <si>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</si>
  <si>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</si>
  <si>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</si>
  <si>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</si>
  <si>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</si>
  <si>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</si>
  <si>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</si>
  <si>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</si>
  <si>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</si>
  <si>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</si>
  <si>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</si>
  <si>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</si>
  <si>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</si>
  <si>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</si>
  <si>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</si>
  <si>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</si>
  <si>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</si>
  <si>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</si>
  <si>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</si>
  <si>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</si>
  <si>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</si>
  <si>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</si>
  <si>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</si>
  <si>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</si>
  <si>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</si>
  <si>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</si>
  <si>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</si>
  <si>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</si>
  <si>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</si>
  <si>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</si>
  <si>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</si>
  <si>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</si>
  <si>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</si>
  <si>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</si>
  <si>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</si>
  <si>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</si>
  <si>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</si>
  <si>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</si>
  <si>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</si>
  <si>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</si>
  <si>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</si>
  <si>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</si>
  <si>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</si>
  <si>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</si>
  <si>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</si>
  <si>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</si>
  <si>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</si>
  <si>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</si>
  <si>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</si>
  <si>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</si>
  <si>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</si>
  <si>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</si>
  <si>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</si>
  <si>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</si>
  <si>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</si>
  <si>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</si>
  <si>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</si>
  <si>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</si>
  <si>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</si>
  <si>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</si>
  <si>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</si>
  <si>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</si>
  <si>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</si>
  <si>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</si>
  <si>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</si>
  <si>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</si>
  <si>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</si>
  <si>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</si>
  <si>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</si>
  <si>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</si>
  <si>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</si>
  <si>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</si>
  <si>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</si>
  <si>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</si>
  <si>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</si>
  <si>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</si>
  <si>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</si>
  <si>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</si>
  <si>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</si>
  <si>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</si>
  <si>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</si>
  <si>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</si>
  <si>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</si>
  <si>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</si>
  <si>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</si>
  <si>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</si>
  <si>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</si>
  <si>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</si>
  <si>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</si>
  <si>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</si>
  <si>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</si>
  <si>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</si>
  <si>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</si>
  <si>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</si>
  <si>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</si>
  <si>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</si>
  <si>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</si>
  <si>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</si>
  <si>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</si>
  <si>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</si>
  <si>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</si>
  <si>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</si>
  <si>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</si>
  <si>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</si>
  <si>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</si>
  <si>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</si>
  <si>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</si>
  <si>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</si>
  <si>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</si>
  <si>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</si>
  <si>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</si>
  <si>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</si>
  <si>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</si>
  <si>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</si>
  <si>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</si>
  <si>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</si>
  <si>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</si>
  <si>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</si>
  <si>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</si>
  <si>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</si>
  <si>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</si>
  <si>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</si>
  <si>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</si>
  <si>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</si>
  <si>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</si>
  <si>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</si>
  <si>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</si>
  <si>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</si>
  <si>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</si>
  <si>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</si>
  <si>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</si>
  <si>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</si>
  <si>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</si>
  <si>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</si>
  <si>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</si>
  <si>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</si>
  <si>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</si>
  <si>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</si>
  <si>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</si>
  <si>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</si>
  <si>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</si>
  <si>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</si>
  <si>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</si>
  <si>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</si>
  <si>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</si>
  <si>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</si>
  <si>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</si>
  <si>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</si>
  <si>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</si>
  <si>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</si>
  <si>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</si>
  <si>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</si>
  <si>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</si>
  <si>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</si>
  <si>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</si>
  <si>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</si>
  <si>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</si>
  <si>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</si>
  <si>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</si>
  <si>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</si>
  <si>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</si>
  <si>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</si>
  <si>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</si>
  <si>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</si>
  <si>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</si>
  <si>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</si>
  <si>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</si>
  <si>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</si>
  <si>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</si>
  <si>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</si>
  <si>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</si>
  <si>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</si>
  <si>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</si>
  <si>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</si>
  <si>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</si>
  <si>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</si>
  <si>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</si>
  <si>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</si>
  <si>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</si>
  <si>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</si>
  <si>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</si>
  <si>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</si>
  <si>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</si>
  <si>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</si>
  <si>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</si>
  <si>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</si>
  <si>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</si>
  <si>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</si>
  <si>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</si>
  <si>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</si>
  <si>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</si>
  <si>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</si>
  <si>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</si>
  <si>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</si>
  <si>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</si>
  <si>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</si>
  <si>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</si>
  <si>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</si>
  <si>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</si>
  <si>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</si>
  <si>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</si>
  <si>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</si>
  <si>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</si>
  <si>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</si>
  <si>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</si>
  <si>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</si>
  <si>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</si>
  <si>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</si>
  <si>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</si>
  <si>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</si>
  <si>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</si>
  <si>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</si>
  <si>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</si>
  <si>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</si>
  <si>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</si>
  <si>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</si>
  <si>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</si>
  <si>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</si>
  <si>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</si>
  <si>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</si>
  <si>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</si>
  <si>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</si>
  <si>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</si>
  <si>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</si>
  <si>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</si>
  <si>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</si>
  <si>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</si>
  <si>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</si>
  <si>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</si>
  <si>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</si>
  <si>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</si>
  <si>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</si>
  <si>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</si>
  <si>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</si>
  <si>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</si>
  <si>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</si>
  <si>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</si>
  <si>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</si>
  <si>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</si>
  <si>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</si>
  <si>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</si>
  <si>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</si>
  <si>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</si>
  <si>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</si>
  <si>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</si>
  <si>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</si>
  <si>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</si>
  <si>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</si>
  <si>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</si>
  <si>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</si>
  <si>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</si>
  <si>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</si>
  <si>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</si>
  <si>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</si>
  <si>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</si>
  <si>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</si>
  <si>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</si>
  <si>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</si>
  <si>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</si>
  <si>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</si>
  <si>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</si>
  <si>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</si>
  <si>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</si>
  <si>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</si>
  <si>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</si>
  <si>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</si>
  <si>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</si>
  <si>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</si>
  <si>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</si>
  <si>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</si>
  <si>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</si>
  <si>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</si>
  <si>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</si>
  <si>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</si>
  <si>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</si>
  <si>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</si>
  <si>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</si>
  <si>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</si>
  <si>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</si>
  <si>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</si>
  <si>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</si>
  <si>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</si>
  <si>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</si>
  <si>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</si>
  <si>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</si>
  <si>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</si>
  <si>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</si>
  <si>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</si>
  <si>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</si>
  <si>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</si>
  <si>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</si>
  <si>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</si>
  <si>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</si>
  <si>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</si>
  <si>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</si>
  <si>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</si>
  <si>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</si>
  <si>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</si>
  <si>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</si>
  <si>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</si>
  <si>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</si>
  <si>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</si>
  <si>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</si>
  <si>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</si>
  <si>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</si>
  <si>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</si>
  <si>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</si>
  <si>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</si>
  <si>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</si>
  <si>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</si>
  <si>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</si>
  <si>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</si>
  <si>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</si>
  <si>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</si>
  <si>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</si>
  <si>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</si>
  <si>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</si>
  <si>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</si>
  <si>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</si>
  <si>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</si>
  <si>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</si>
  <si>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</si>
  <si>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</si>
  <si>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</si>
  <si>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</si>
  <si>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</si>
  <si>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</si>
  <si>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</si>
  <si>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</si>
  <si>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</si>
  <si>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</si>
  <si>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</si>
  <si>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</si>
  <si>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</si>
  <si>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</si>
  <si>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</si>
  <si>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</si>
  <si>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</si>
  <si>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</si>
  <si>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</si>
  <si>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</si>
  <si>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</si>
  <si>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</si>
  <si>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</si>
  <si>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</si>
  <si>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</si>
  <si>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</si>
  <si>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</si>
  <si>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</si>
  <si>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</si>
  <si>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</si>
  <si>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</si>
  <si>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</si>
  <si>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</si>
  <si>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</si>
  <si>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</si>
  <si>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</si>
  <si>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</si>
  <si>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</si>
  <si>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</si>
  <si>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</si>
  <si>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</si>
  <si>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</si>
  <si>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</si>
  <si>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</si>
  <si>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</si>
  <si>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</si>
  <si>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</si>
  <si>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</si>
  <si>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</si>
  <si>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</si>
  <si>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</si>
  <si>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</si>
  <si>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</si>
  <si>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</si>
  <si>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</si>
  <si>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</si>
  <si>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</si>
  <si>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</si>
  <si>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</si>
  <si>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</si>
  <si>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</si>
  <si>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</si>
  <si>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</si>
  <si>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</si>
  <si>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</si>
  <si>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</si>
  <si>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</si>
  <si>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</si>
  <si>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</si>
  <si>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</si>
  <si>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</si>
  <si>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</si>
  <si>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</si>
  <si>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</si>
  <si>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</si>
  <si>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</si>
  <si>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</si>
  <si>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</si>
  <si>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</si>
  <si>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</si>
  <si>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</si>
  <si>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</si>
  <si>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</si>
  <si>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</si>
  <si>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</si>
  <si>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</si>
  <si>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</si>
  <si>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</si>
  <si>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</si>
  <si>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</si>
  <si>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</si>
  <si>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</si>
  <si>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</si>
  <si>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</si>
  <si>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</si>
  <si>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</si>
  <si>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</si>
  <si>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</si>
  <si>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</si>
  <si>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</si>
  <si>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</si>
  <si>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</si>
  <si>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</si>
  <si>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</si>
  <si>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</si>
  <si>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</si>
  <si>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</si>
  <si>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</si>
  <si>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</si>
  <si>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</si>
  <si>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</si>
  <si>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</si>
  <si>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</si>
  <si>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</si>
  <si>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</si>
  <si>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</si>
  <si>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</si>
  <si>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</si>
  <si>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</si>
  <si>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</si>
  <si>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</si>
  <si>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</si>
  <si>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</si>
  <si>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</si>
  <si>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</si>
  <si>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</si>
  <si>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</si>
  <si>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</si>
  <si>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</si>
  <si>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</si>
  <si>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</si>
  <si>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</si>
  <si>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</si>
  <si>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</si>
  <si>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</si>
  <si>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</si>
  <si>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</si>
  <si>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</si>
  <si>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</si>
  <si>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</si>
  <si>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</si>
  <si>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</si>
  <si>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</si>
  <si>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</si>
  <si>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</si>
  <si>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</si>
  <si>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</si>
  <si>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</si>
  <si>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</si>
  <si>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</si>
  <si>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</si>
  <si>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</si>
  <si>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</si>
  <si>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</si>
  <si>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</si>
  <si>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</si>
  <si>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</si>
  <si>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</si>
  <si>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</si>
  <si>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</si>
  <si>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</si>
  <si>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</si>
  <si>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</si>
  <si>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</si>
  <si>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</si>
  <si>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</si>
  <si>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</si>
  <si>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</si>
  <si>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</si>
  <si>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</si>
  <si>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</si>
  <si>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</si>
  <si>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</si>
  <si>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</si>
  <si>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</si>
  <si>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</si>
  <si>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</si>
  <si>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</si>
  <si>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</si>
  <si>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</si>
  <si>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</si>
  <si>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</si>
  <si>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</si>
  <si>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</si>
  <si>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</si>
  <si>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</si>
  <si>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</si>
  <si>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</si>
  <si>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</si>
  <si>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</si>
  <si>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</si>
  <si>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</si>
  <si>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</si>
  <si>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</si>
  <si>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</si>
  <si>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</si>
  <si>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</si>
  <si>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</si>
  <si>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</si>
  <si>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</si>
  <si>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</si>
  <si>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</si>
  <si>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</si>
  <si>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</si>
  <si>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</si>
  <si>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</si>
  <si>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</si>
  <si>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</si>
  <si>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</si>
  <si>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</si>
  <si>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</si>
  <si>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</si>
  <si>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</si>
  <si>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</si>
  <si>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</si>
  <si>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</si>
  <si>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</si>
  <si>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</si>
  <si>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</si>
  <si>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</si>
  <si>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</si>
  <si>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</si>
  <si>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</si>
  <si>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</si>
  <si>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</si>
  <si>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</si>
  <si>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</si>
  <si>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</si>
  <si>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</si>
  <si>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</si>
  <si>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</si>
  <si>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</si>
  <si>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</si>
  <si>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</si>
  <si>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</si>
  <si>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</si>
  <si>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</si>
  <si>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</si>
  <si>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</si>
  <si>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</si>
  <si>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</si>
  <si>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</si>
  <si>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</si>
  <si>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</si>
  <si>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</si>
  <si>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</si>
  <si>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</si>
  <si>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</si>
  <si>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</si>
  <si>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</si>
  <si>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</si>
  <si>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</si>
  <si>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</si>
  <si>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</si>
  <si>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</si>
  <si>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</si>
  <si>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</si>
  <si>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</si>
  <si>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</si>
  <si>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</si>
  <si>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</si>
  <si>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</si>
  <si>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</si>
  <si>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</si>
  <si>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</si>
  <si>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</si>
  <si>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</si>
  <si>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</si>
  <si>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</si>
  <si>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</si>
  <si>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</si>
  <si>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</si>
  <si>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</si>
  <si>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</si>
  <si>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</si>
  <si>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</si>
  <si>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</si>
  <si>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</si>
  <si>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</si>
  <si>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</si>
  <si>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</si>
  <si>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</si>
  <si>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</si>
  <si>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</si>
  <si>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</si>
  <si>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</si>
  <si>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</si>
  <si>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</si>
  <si>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</si>
  <si>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</si>
  <si>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</si>
  <si>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</si>
  <si>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</si>
  <si>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</si>
  <si>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</si>
  <si>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</si>
  <si>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</si>
  <si>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</si>
  <si>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</si>
  <si>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</si>
  <si>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</si>
  <si>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</si>
  <si>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</si>
  <si>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</si>
  <si>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</si>
  <si>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</si>
  <si>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</si>
  <si>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</si>
  <si>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</si>
  <si>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</si>
  <si>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</si>
  <si>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</si>
  <si>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</si>
  <si>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</si>
  <si>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</si>
  <si>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</si>
  <si>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</si>
  <si>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</si>
  <si>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</si>
  <si>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</si>
  <si>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</si>
  <si>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</si>
  <si>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</si>
  <si>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</si>
  <si>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</si>
  <si>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</si>
  <si>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</si>
  <si>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</si>
  <si>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</si>
  <si>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</si>
  <si>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</si>
  <si>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</si>
  <si>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</si>
  <si>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</si>
  <si>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</si>
  <si>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</si>
  <si>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</si>
  <si>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</si>
  <si>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</si>
  <si>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</si>
  <si>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</si>
  <si>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</si>
  <si>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</si>
  <si>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</si>
  <si>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</si>
  <si>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</si>
  <si>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</si>
  <si>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</si>
  <si>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</si>
  <si>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</si>
  <si>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</si>
  <si>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</si>
  <si>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</si>
  <si>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</si>
  <si>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</si>
  <si>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</si>
  <si>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</si>
  <si>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</si>
  <si>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</si>
  <si>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</si>
  <si>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</si>
  <si>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</si>
  <si>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</si>
  <si>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</si>
  <si>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</si>
  <si>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</si>
  <si>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</si>
  <si>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</si>
  <si>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</si>
  <si>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</si>
  <si>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</si>
  <si>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</si>
  <si>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</si>
  <si>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</si>
  <si>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</si>
  <si>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</si>
  <si>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</si>
  <si>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</si>
  <si>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</si>
  <si>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</si>
  <si>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</si>
  <si>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</si>
  <si>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</si>
  <si>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</si>
  <si>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</si>
  <si>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</si>
  <si>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</si>
  <si>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</si>
  <si>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</si>
  <si>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</si>
  <si>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</si>
  <si>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</si>
  <si>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</si>
  <si>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</si>
  <si>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</si>
  <si>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</si>
  <si>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</si>
  <si>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</si>
  <si>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</si>
  <si>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</si>
  <si>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</si>
  <si>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</si>
  <si>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</si>
  <si>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</si>
  <si>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</si>
  <si>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</si>
  <si>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</si>
  <si>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</si>
  <si>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</si>
  <si>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</si>
  <si>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</si>
  <si>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</si>
  <si>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</si>
  <si>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</si>
  <si>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</si>
  <si>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</si>
  <si>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</si>
  <si>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</si>
  <si>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</si>
  <si>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</si>
  <si>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</si>
  <si>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</si>
  <si>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</si>
  <si>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</si>
  <si>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</si>
  <si>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</si>
  <si>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</si>
  <si>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</si>
  <si>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</si>
  <si>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</si>
  <si>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</si>
  <si>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</si>
  <si>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</si>
  <si>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</si>
  <si>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</si>
  <si>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</si>
  <si>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</si>
  <si>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</si>
  <si>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</si>
  <si>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</si>
  <si>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</si>
  <si>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</si>
  <si>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</si>
  <si>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</si>
  <si>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</si>
  <si>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</si>
  <si>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</si>
  <si>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</si>
  <si>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</si>
  <si>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</si>
  <si>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</si>
  <si>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</si>
  <si>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</si>
  <si>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</si>
  <si>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</si>
  <si>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</si>
  <si>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</si>
  <si>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</si>
  <si>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</si>
  <si>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</si>
  <si>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</si>
  <si>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</si>
  <si>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</si>
  <si>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</si>
  <si>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</si>
  <si>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</si>
  <si>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</si>
  <si>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</si>
  <si>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</si>
  <si>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</si>
  <si>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</si>
  <si>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</si>
  <si>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</si>
  <si>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</si>
  <si>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</si>
  <si>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</si>
  <si>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</si>
  <si>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</si>
  <si>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</si>
  <si>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</si>
  <si>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</si>
  <si>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</si>
  <si>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</si>
  <si>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</si>
  <si>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</si>
  <si>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</si>
  <si>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</si>
  <si>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</si>
  <si>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</si>
  <si>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</si>
  <si>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</si>
  <si>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</si>
  <si>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</si>
  <si>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</si>
  <si>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</si>
  <si>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</si>
  <si>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</si>
  <si>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</si>
  <si>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</si>
  <si>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</si>
  <si>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</si>
  <si>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</si>
  <si>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</si>
  <si>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</si>
  <si>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</si>
  <si>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</si>
  <si>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</si>
  <si>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</si>
  <si>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</si>
  <si>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</si>
  <si>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</si>
  <si>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</si>
  <si>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</si>
  <si>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</si>
  <si>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</si>
  <si>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</si>
  <si>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</si>
  <si>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</si>
  <si>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</si>
  <si>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</si>
  <si>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</si>
  <si>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</si>
  <si>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</si>
  <si>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</si>
  <si>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</si>
  <si>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</si>
  <si>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</si>
  <si>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</si>
  <si>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</si>
  <si>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</si>
  <si>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</si>
  <si>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</si>
  <si>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</si>
  <si>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</si>
  <si>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</si>
  <si>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</si>
  <si>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</si>
  <si>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</si>
  <si>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</si>
  <si>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</si>
  <si>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</si>
  <si>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</si>
  <si>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</si>
  <si>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</si>
  <si>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</si>
  <si>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</si>
  <si>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</si>
  <si>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</si>
  <si>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</si>
  <si>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</si>
  <si>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</si>
  <si>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</si>
  <si>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</si>
  <si>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</si>
  <si>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</si>
  <si>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</si>
  <si>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</si>
  <si>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</si>
  <si>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</si>
  <si>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</si>
  <si>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</si>
  <si>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</si>
  <si>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</si>
  <si>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</si>
  <si>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</si>
  <si>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</si>
  <si>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</si>
  <si>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</si>
  <si>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</si>
  <si>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</si>
  <si>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</si>
  <si>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</si>
  <si>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</si>
  <si>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</si>
  <si>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</si>
  <si>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</si>
  <si>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</si>
  <si>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</si>
  <si>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</si>
  <si>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</si>
  <si>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</si>
  <si>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</si>
  <si>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</si>
  <si>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</si>
  <si>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</si>
  <si>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</si>
  <si>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</si>
  <si>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</si>
  <si>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</si>
  <si>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</si>
  <si>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</si>
  <si>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</si>
  <si>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</si>
  <si>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</si>
  <si>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</si>
  <si>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</si>
  <si>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</si>
  <si>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</si>
  <si>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</si>
  <si>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</si>
  <si>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</si>
  <si>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</si>
  <si>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</si>
  <si>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</si>
  <si>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</si>
  <si>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</si>
  <si>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</si>
  <si>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</si>
  <si>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</si>
  <si>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</si>
  <si>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</si>
  <si>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</si>
  <si>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</si>
  <si>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</si>
  <si>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</si>
  <si>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</si>
  <si>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</si>
  <si>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</si>
  <si>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</si>
  <si>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</si>
  <si>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</si>
  <si>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</si>
  <si>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</si>
  <si>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</si>
  <si>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</si>
  <si>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</si>
  <si>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</si>
  <si>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</si>
  <si>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</si>
  <si>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</si>
  <si>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</si>
  <si>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</si>
  <si>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</si>
  <si>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</si>
  <si>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</si>
  <si>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</si>
  <si>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</si>
  <si>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</si>
  <si>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</si>
  <si>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</si>
  <si>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</si>
  <si>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</si>
  <si>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</si>
  <si>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</si>
  <si>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</si>
  <si>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</si>
  <si>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</si>
  <si>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</si>
  <si>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</si>
  <si>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</si>
  <si>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</si>
  <si>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</si>
  <si>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</si>
  <si>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</si>
  <si>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</si>
  <si>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</si>
  <si>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</si>
  <si>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</si>
  <si>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</si>
  <si>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</si>
  <si>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</si>
  <si>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</si>
  <si>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</si>
  <si>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</si>
  <si>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</si>
  <si>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</si>
  <si>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</si>
  <si>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</si>
  <si>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</si>
  <si>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</si>
  <si>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</si>
  <si>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</si>
  <si>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</si>
  <si>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</si>
  <si>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</si>
  <si>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</si>
  <si>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</si>
  <si>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</si>
  <si>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</si>
  <si>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</si>
  <si>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</si>
  <si>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</si>
  <si>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</si>
  <si>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</si>
  <si>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</si>
  <si>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</si>
  <si>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</si>
  <si>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</si>
  <si>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</si>
  <si>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</si>
  <si>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</si>
  <si>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</si>
  <si>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</si>
  <si>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</si>
  <si>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</si>
  <si>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</si>
  <si>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</si>
  <si>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</si>
  <si>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</si>
  <si>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</si>
  <si>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</si>
  <si>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</si>
  <si>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</si>
  <si>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</si>
  <si>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</si>
  <si>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</si>
  <si>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</si>
  <si>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</si>
  <si>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</si>
  <si>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</si>
  <si>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</si>
  <si>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</si>
  <si>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</si>
  <si>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</si>
  <si>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</si>
  <si>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</si>
  <si>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</si>
  <si>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</si>
  <si>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</si>
  <si>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</si>
  <si>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</si>
  <si>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</si>
  <si>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</si>
  <si>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</si>
  <si>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</si>
  <si>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</si>
  <si>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</si>
  <si>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</si>
  <si>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</si>
  <si>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</si>
  <si>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</si>
  <si>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</si>
  <si>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</si>
  <si>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</si>
  <si>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</si>
  <si>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</si>
  <si>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</si>
  <si>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</si>
  <si>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</si>
  <si>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</si>
  <si>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</si>
  <si>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</si>
  <si>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</si>
  <si>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</si>
  <si>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</si>
  <si>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</si>
  <si>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</si>
  <si>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</si>
  <si>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</si>
  <si>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</si>
  <si>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</si>
  <si>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</si>
  <si>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</si>
  <si>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</si>
  <si>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</si>
  <si>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</si>
  <si>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</si>
  <si>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</si>
  <si>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</si>
  <si>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</si>
  <si>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</si>
  <si>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</si>
  <si>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</si>
  <si>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</si>
  <si>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</si>
  <si>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</si>
  <si>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</si>
  <si>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</si>
  <si>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</si>
  <si>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</si>
  <si>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</si>
  <si>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</si>
  <si>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</si>
  <si>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</si>
  <si>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</si>
  <si>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</si>
  <si>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</si>
  <si>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</si>
  <si>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</si>
  <si>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</si>
  <si>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</si>
  <si>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</si>
  <si>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</si>
  <si>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</si>
  <si>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</si>
  <si>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</si>
  <si>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</si>
  <si>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</si>
  <si>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</si>
  <si>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</si>
  <si>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</si>
  <si>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</si>
  <si>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</si>
  <si>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</si>
  <si>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</si>
  <si>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</si>
  <si>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</si>
  <si>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</si>
  <si>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</si>
  <si>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</si>
  <si>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</si>
  <si>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</si>
  <si>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</si>
  <si>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</si>
  <si>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</si>
  <si>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</si>
  <si>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</si>
  <si>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</si>
  <si>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</si>
  <si>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</si>
  <si>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</si>
  <si>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</si>
  <si>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</si>
  <si>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</si>
  <si>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</si>
  <si>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</si>
  <si>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</si>
  <si>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</si>
  <si>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</si>
  <si>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</si>
  <si>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</si>
  <si>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</si>
  <si>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</si>
  <si>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</si>
  <si>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</si>
  <si>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</si>
  <si>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</si>
  <si>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</si>
  <si>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</si>
  <si>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</si>
  <si>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</si>
  <si>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</si>
  <si>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</si>
  <si>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</si>
  <si>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</si>
  <si>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</si>
  <si>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</si>
  <si>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</si>
  <si>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</si>
  <si>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</si>
  <si>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</si>
  <si>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</si>
  <si>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</si>
  <si>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</si>
  <si>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</si>
  <si>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</si>
  <si>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</si>
  <si>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</si>
  <si>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</si>
  <si>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</si>
  <si>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</si>
  <si>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</si>
  <si>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</si>
  <si>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</si>
  <si>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</si>
  <si>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</si>
  <si>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</si>
  <si>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</si>
  <si>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</si>
  <si>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</si>
  <si>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</si>
  <si>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</si>
  <si>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</si>
  <si>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</si>
  <si>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</si>
  <si>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</si>
  <si>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</si>
  <si>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</si>
  <si>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</si>
  <si>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</si>
  <si>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</si>
  <si>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</si>
  <si>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</si>
  <si>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</si>
  <si>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</si>
  <si>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</si>
  <si>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</si>
  <si>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</si>
  <si>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</si>
  <si>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</si>
  <si>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</si>
  <si>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</si>
  <si>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</si>
  <si>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</si>
  <si>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</si>
  <si>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</si>
  <si>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</si>
  <si>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</si>
  <si>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</si>
  <si>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</si>
  <si>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</si>
  <si>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</si>
  <si>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</si>
  <si>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</si>
  <si>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</si>
  <si>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</si>
  <si>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</si>
  <si>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</si>
  <si>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</si>
  <si>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</si>
  <si>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</si>
  <si>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</si>
  <si>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</si>
  <si>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</si>
  <si>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</si>
  <si>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</si>
  <si>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</si>
  <si>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</si>
  <si>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</si>
  <si>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</si>
  <si>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</si>
  <si>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</si>
  <si>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</si>
  <si>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</si>
  <si>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</si>
  <si>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</si>
  <si>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</si>
  <si>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</si>
  <si>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</si>
  <si>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</si>
  <si>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</si>
  <si>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</si>
  <si>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</si>
  <si>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</si>
  <si>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</si>
  <si>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</si>
  <si>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</si>
  <si>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</si>
  <si>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</si>
  <si>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</si>
  <si>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</si>
  <si>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</si>
  <si>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</si>
  <si>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</si>
  <si>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</si>
  <si>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</si>
  <si>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</si>
  <si>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</si>
  <si>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</si>
  <si>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</si>
  <si>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</si>
  <si>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</si>
  <si>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</si>
  <si>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</si>
  <si>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</si>
  <si>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</si>
  <si>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</si>
  <si>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</si>
  <si>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</si>
  <si>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</si>
  <si>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</si>
  <si>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</si>
  <si>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</si>
  <si>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</si>
  <si>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</si>
  <si>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</si>
  <si>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</si>
  <si>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</si>
  <si>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</si>
  <si>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</si>
  <si>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</si>
  <si>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</si>
  <si>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</si>
  <si>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</si>
  <si>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</si>
  <si>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</si>
  <si>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</si>
  <si>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</si>
  <si>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</si>
  <si>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</si>
  <si>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</si>
  <si>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</si>
  <si>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</si>
  <si>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</si>
  <si>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</si>
  <si>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</si>
  <si>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</si>
  <si>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</si>
  <si>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</si>
  <si>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</si>
  <si>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</si>
  <si>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</si>
  <si>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</si>
  <si>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</si>
  <si>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</si>
  <si>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</si>
  <si>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</si>
  <si>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</si>
  <si>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</si>
  <si>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</si>
  <si>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</si>
  <si>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</si>
  <si>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</si>
  <si>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</si>
  <si>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</si>
  <si>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</si>
  <si>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</si>
  <si>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</si>
  <si>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</si>
  <si>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</si>
  <si>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</si>
  <si>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</si>
  <si>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</si>
  <si>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</si>
  <si>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</si>
  <si>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</si>
  <si>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</si>
  <si>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</si>
  <si>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</si>
  <si>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</si>
  <si>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</si>
  <si>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</si>
  <si>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</si>
  <si>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</si>
  <si>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</si>
  <si>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</si>
  <si>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</si>
  <si>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</si>
  <si>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</si>
  <si>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</si>
  <si>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</si>
  <si>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</si>
  <si>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</si>
  <si>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</si>
  <si>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</si>
  <si>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</si>
  <si>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</si>
  <si>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</si>
  <si>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</si>
  <si>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</si>
  <si>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</si>
  <si>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</si>
  <si>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</si>
  <si>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</si>
  <si>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</si>
  <si>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</si>
  <si>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</si>
  <si>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</si>
  <si>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</si>
  <si>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</si>
  <si>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</si>
  <si>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</si>
  <si>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</si>
  <si>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</si>
  <si>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</si>
  <si>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</si>
  <si>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</si>
  <si>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</si>
  <si>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</si>
  <si>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</si>
  <si>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</si>
  <si>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</si>
  <si>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</si>
  <si>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</si>
  <si>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</si>
  <si>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</si>
  <si>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</si>
  <si>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</si>
  <si>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</si>
  <si>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</si>
  <si>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</si>
  <si>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</si>
  <si>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</si>
  <si>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</si>
  <si>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</si>
  <si>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</si>
  <si>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</si>
  <si>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</si>
  <si>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</si>
  <si>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</si>
  <si>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</si>
  <si>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</si>
  <si>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</si>
  <si>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</si>
  <si>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</si>
  <si>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</si>
  <si>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</si>
  <si>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</si>
  <si>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</si>
  <si>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</si>
  <si>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</si>
  <si>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</si>
  <si>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</si>
  <si>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</si>
  <si>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</si>
  <si>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</si>
  <si>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</si>
  <si>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</si>
  <si>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</si>
  <si>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</si>
  <si>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</si>
  <si>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</si>
  <si>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</si>
  <si>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</si>
  <si>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</si>
  <si>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</si>
  <si>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</si>
  <si>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</si>
  <si>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</si>
  <si>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</si>
  <si>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</si>
  <si>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</si>
  <si>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</si>
  <si>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</si>
  <si>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</si>
  <si>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</si>
  <si>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</si>
  <si>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</si>
  <si>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</si>
  <si>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</si>
  <si>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</si>
  <si>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</si>
  <si>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</si>
  <si>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</si>
  <si>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</si>
  <si>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</si>
  <si>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</si>
  <si>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</si>
  <si>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</si>
  <si>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</si>
  <si>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</si>
  <si>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</si>
  <si>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</si>
  <si>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</si>
  <si>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</si>
  <si>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</si>
  <si>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</si>
  <si>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</si>
  <si>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</si>
  <si>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</si>
  <si>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</si>
  <si>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</si>
  <si>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</si>
  <si>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</si>
  <si>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</si>
  <si>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</si>
  <si>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</si>
  <si>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</si>
  <si>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</si>
  <si>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</si>
  <si>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</si>
  <si>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</si>
  <si>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</si>
  <si>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</si>
  <si>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</si>
  <si>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</si>
  <si>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</si>
  <si>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</si>
  <si>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</si>
  <si>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</si>
  <si>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</si>
  <si>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</si>
  <si>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</si>
  <si>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</si>
  <si>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</si>
  <si>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</si>
  <si>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</si>
  <si>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</si>
  <si>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</si>
  <si>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</si>
  <si>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</si>
  <si>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</si>
  <si>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</si>
  <si>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</si>
  <si>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</si>
  <si>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</si>
  <si>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</si>
  <si>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</si>
  <si>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</si>
  <si>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</si>
  <si>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</si>
  <si>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</si>
  <si>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</si>
  <si>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</si>
  <si>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</si>
  <si>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</si>
  <si>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</si>
  <si>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</si>
  <si>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</si>
  <si>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</si>
  <si>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</si>
  <si>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</si>
  <si>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</si>
  <si>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</si>
  <si>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</si>
  <si>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</si>
  <si>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</si>
  <si>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</si>
  <si>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</si>
  <si>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</si>
  <si>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</si>
  <si>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</si>
  <si>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</si>
  <si>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</si>
  <si>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</si>
  <si>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</si>
  <si>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</si>
  <si>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</si>
  <si>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</si>
  <si>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</si>
  <si>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</si>
  <si>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</si>
  <si>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</si>
  <si>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</si>
  <si>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</si>
  <si>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</si>
  <si>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</si>
  <si>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</si>
  <si>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</si>
  <si>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</si>
  <si>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</si>
  <si>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</si>
  <si>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</si>
  <si>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</si>
  <si>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</si>
  <si>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</si>
  <si>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</si>
  <si>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</si>
  <si>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</si>
  <si>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</si>
  <si>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</si>
  <si>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</si>
  <si>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</si>
  <si>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</si>
  <si>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</si>
  <si>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</si>
  <si>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</si>
  <si>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</si>
  <si>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</si>
  <si>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</si>
  <si>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</si>
  <si>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</si>
  <si>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</si>
  <si>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</si>
  <si>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</si>
  <si>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</si>
  <si>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</si>
  <si>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</si>
  <si>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</si>
  <si>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</si>
  <si>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</si>
  <si>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</si>
  <si>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</si>
  <si>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</si>
  <si>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</si>
  <si>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</si>
  <si>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</si>
  <si>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</si>
  <si>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</si>
  <si>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</si>
  <si>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</si>
  <si>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</si>
  <si>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</si>
  <si>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</si>
  <si>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</si>
  <si>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</si>
  <si>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</si>
  <si>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</si>
  <si>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</si>
  <si>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</si>
  <si>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</si>
  <si>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</si>
  <si>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</si>
  <si>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</si>
  <si>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</si>
  <si>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</si>
  <si>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</si>
  <si>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</si>
  <si>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</si>
  <si>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</si>
  <si>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</si>
  <si>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</si>
  <si>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</si>
  <si>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</si>
  <si>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</si>
  <si>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</si>
  <si>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</si>
  <si>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</si>
  <si>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</si>
  <si>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</si>
  <si>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</si>
  <si>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</si>
  <si>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</si>
  <si>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</si>
  <si>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</si>
  <si>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</si>
  <si>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</si>
  <si>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</si>
  <si>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</si>
  <si>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</si>
  <si>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</si>
  <si>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</si>
  <si>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</si>
  <si>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</si>
  <si>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</si>
  <si>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</si>
  <si>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</si>
  <si>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</si>
  <si>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</si>
  <si>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</si>
  <si>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</si>
  <si>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</si>
  <si>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</si>
  <si>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</si>
  <si>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</si>
  <si>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</si>
  <si>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</si>
  <si>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</si>
  <si>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</si>
  <si>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</si>
  <si>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</si>
  <si>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</si>
  <si>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</si>
  <si>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</si>
  <si>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</si>
  <si>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</si>
  <si>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</si>
  <si>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</si>
  <si>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</si>
  <si>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</si>
  <si>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</si>
  <si>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</si>
  <si>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</si>
  <si>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</si>
  <si>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</si>
  <si>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</si>
  <si>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</si>
  <si>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</si>
  <si>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</si>
  <si>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</si>
  <si>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</si>
  <si>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</si>
  <si>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</si>
  <si>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</si>
  <si>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</si>
  <si>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</si>
  <si>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</si>
  <si>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</si>
  <si>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</si>
  <si>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</si>
  <si>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</si>
  <si>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</si>
  <si>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</si>
  <si>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</si>
  <si>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</si>
  <si>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</si>
  <si>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</si>
  <si>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</si>
  <si>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</si>
  <si>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</si>
  <si>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</si>
  <si>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</si>
  <si>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</si>
  <si>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</si>
  <si>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</si>
  <si>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</si>
  <si>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</si>
  <si>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</si>
  <si>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</si>
  <si>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</si>
  <si>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</si>
  <si>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</si>
  <si>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</si>
  <si>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</si>
  <si>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</si>
  <si>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</si>
  <si>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</si>
  <si>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</si>
  <si>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</si>
  <si>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</si>
  <si>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</si>
  <si>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</si>
  <si>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</si>
  <si>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</si>
  <si>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</si>
  <si>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</si>
  <si>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</si>
  <si>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</si>
  <si>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</si>
  <si>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</si>
  <si>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</si>
  <si>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</si>
  <si>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</si>
  <si>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</si>
  <si>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</si>
  <si>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</si>
  <si>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</si>
  <si>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</si>
  <si>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</si>
  <si>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</si>
  <si>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</si>
  <si>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</si>
  <si>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</si>
  <si>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</si>
  <si>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</si>
  <si>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</si>
  <si>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</si>
  <si>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</si>
  <si>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</si>
  <si>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</si>
  <si>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</si>
  <si>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</si>
  <si>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</si>
  <si>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</si>
  <si>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</si>
  <si>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</si>
  <si>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</si>
  <si>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</si>
  <si>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</si>
  <si>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</si>
  <si>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</si>
  <si>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</si>
  <si>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</si>
  <si>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</si>
  <si>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</si>
  <si>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</si>
  <si>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</si>
  <si>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</si>
  <si>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</si>
  <si>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</si>
  <si>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</si>
  <si>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</si>
  <si>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</si>
  <si>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</si>
  <si>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</si>
  <si>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</si>
  <si>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</si>
  <si>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</si>
  <si>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</si>
  <si>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</si>
  <si>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</si>
  <si>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</si>
  <si>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</si>
  <si>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</si>
  <si>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</si>
  <si>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</si>
  <si>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</si>
  <si>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</si>
  <si>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</si>
  <si>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</si>
  <si>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</si>
  <si>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</si>
  <si>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</si>
  <si>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</si>
  <si>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</si>
  <si>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</si>
  <si>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</si>
  <si>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</si>
  <si>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</si>
  <si>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</si>
  <si>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</si>
  <si>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</si>
  <si>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</si>
  <si>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</si>
  <si>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</si>
  <si>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</si>
  <si>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</si>
  <si>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</si>
  <si>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</si>
  <si>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</si>
  <si>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</si>
  <si>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</si>
  <si>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</si>
  <si>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</si>
  <si>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</si>
  <si>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</si>
  <si>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</si>
  <si>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</si>
  <si>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</si>
  <si>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</si>
  <si>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</si>
  <si>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</si>
  <si>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</si>
  <si>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</si>
  <si>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</si>
  <si>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</si>
  <si>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</si>
  <si>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</si>
  <si>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</si>
  <si>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</si>
  <si>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</si>
  <si>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</si>
  <si>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</si>
  <si>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</si>
  <si>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</si>
  <si>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</si>
  <si>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</si>
  <si>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</si>
  <si>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</si>
  <si>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</si>
  <si>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</si>
  <si>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</si>
  <si>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</si>
  <si>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</si>
  <si>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</si>
  <si>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</si>
  <si>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</si>
  <si>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</si>
  <si>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</si>
  <si>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</si>
  <si>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</si>
  <si>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</si>
  <si>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</si>
  <si>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</si>
  <si>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</si>
  <si>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</si>
  <si>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</si>
  <si>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</si>
  <si>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</si>
  <si>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</si>
  <si>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</si>
  <si>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</si>
  <si>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</si>
  <si>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</si>
  <si>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</si>
  <si>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</si>
  <si>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</si>
  <si>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</si>
  <si>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</si>
  <si>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</si>
  <si>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</si>
  <si>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</si>
  <si>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</si>
  <si>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</si>
  <si>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</si>
  <si>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</si>
  <si>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</si>
  <si>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</si>
  <si>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</si>
  <si>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</si>
  <si>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</si>
  <si>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</si>
  <si>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</si>
  <si>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</si>
  <si>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</si>
  <si>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</si>
  <si>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</si>
  <si>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</si>
  <si>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</si>
  <si>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</si>
  <si>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</si>
  <si>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</si>
  <si>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</si>
  <si>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</si>
  <si>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</si>
  <si>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</si>
  <si>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</si>
  <si>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</si>
  <si>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</si>
  <si>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</si>
  <si>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</si>
  <si>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</si>
  <si>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</si>
  <si>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</si>
  <si>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</si>
  <si>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</si>
  <si>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</si>
  <si>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</si>
  <si>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</si>
  <si>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</si>
  <si>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</si>
  <si>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</si>
  <si>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</si>
  <si>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</si>
  <si>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</si>
  <si>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</si>
  <si>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</si>
  <si>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</si>
  <si>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</si>
  <si>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</si>
  <si>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</si>
  <si>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</si>
  <si>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</si>
  <si>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</si>
  <si>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</si>
  <si>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</si>
  <si>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</si>
  <si>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</si>
  <si>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</si>
  <si>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</si>
  <si>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</si>
  <si>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</si>
  <si>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</si>
  <si>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</si>
  <si>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</si>
  <si>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</si>
  <si>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</si>
  <si>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</si>
  <si>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</si>
  <si>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</si>
  <si>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</si>
  <si>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</si>
  <si>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</si>
  <si>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</si>
  <si>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</si>
  <si>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</si>
  <si>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</si>
  <si>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</si>
  <si>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</si>
  <si>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</si>
  <si>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</si>
  <si>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</si>
  <si>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</si>
  <si>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</si>
  <si>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</si>
  <si>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</si>
  <si>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</si>
  <si>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</si>
  <si>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</si>
  <si>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</si>
  <si>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</si>
  <si>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</si>
  <si>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</si>
  <si>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</si>
  <si>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</si>
  <si>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</si>
  <si>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</si>
  <si>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</si>
  <si>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</si>
  <si>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</si>
  <si>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</si>
  <si>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</si>
  <si>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</si>
  <si>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</si>
  <si>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</si>
  <si>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</si>
  <si>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</si>
  <si>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</si>
  <si>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</si>
  <si>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</si>
  <si>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</si>
  <si>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</si>
  <si>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</si>
  <si>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</si>
  <si>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</si>
  <si>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</si>
  <si>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</si>
  <si>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</si>
  <si>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</si>
  <si>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</si>
  <si>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</si>
  <si>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</si>
  <si>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</si>
  <si>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</si>
  <si>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</si>
  <si>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</si>
  <si>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</si>
  <si>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</si>
  <si>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</si>
  <si>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</si>
  <si>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</si>
  <si>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</si>
  <si>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</si>
  <si>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</si>
  <si>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</si>
  <si>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</si>
  <si>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</si>
  <si>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</si>
  <si>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</si>
  <si>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</si>
  <si>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</si>
  <si>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</si>
  <si>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</si>
  <si>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</si>
  <si>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</si>
  <si>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</si>
  <si>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</si>
  <si>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</si>
  <si>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</si>
  <si>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</si>
  <si>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</si>
  <si>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</si>
  <si>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</si>
  <si>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</si>
  <si>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</si>
  <si>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</si>
  <si>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</si>
  <si>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</si>
  <si>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</si>
  <si>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</si>
  <si>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</si>
  <si>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</si>
  <si>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</si>
  <si>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</si>
  <si>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</si>
  <si>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</si>
  <si>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</si>
  <si>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</si>
  <si>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</si>
  <si>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</si>
  <si>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</si>
  <si>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</si>
  <si>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</si>
  <si>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</si>
  <si>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</si>
  <si>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</si>
  <si>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</si>
  <si>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</si>
  <si>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</si>
  <si>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</si>
  <si>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</si>
  <si>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</si>
  <si>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</si>
  <si>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</si>
  <si>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</si>
  <si>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</si>
  <si>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</si>
  <si>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</si>
  <si>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</si>
  <si>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</si>
  <si>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</si>
  <si>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</si>
  <si>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</si>
  <si>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</si>
  <si>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</si>
  <si>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</si>
  <si>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</si>
  <si>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</si>
  <si>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</si>
  <si>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</si>
  <si>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</si>
  <si>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</si>
  <si>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</si>
  <si>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</si>
  <si>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</si>
  <si>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</si>
  <si>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</si>
  <si>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</si>
  <si>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</si>
  <si>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</si>
  <si>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</si>
  <si>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</si>
  <si>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</si>
  <si>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</si>
  <si>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</si>
  <si>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</si>
  <si>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</si>
  <si>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</si>
  <si>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</si>
  <si>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</si>
  <si>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</si>
  <si>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</si>
  <si>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</si>
  <si>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</si>
  <si>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</si>
  <si>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</si>
  <si>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</si>
  <si>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</si>
  <si>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</si>
  <si>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</si>
  <si>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</si>
  <si>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</si>
  <si>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</si>
  <si>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</si>
  <si>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</si>
  <si>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</si>
  <si>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</si>
  <si>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</si>
  <si>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</si>
  <si>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</si>
  <si>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</si>
  <si>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</si>
  <si>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</si>
  <si>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</si>
  <si>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</si>
  <si>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</si>
  <si>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</si>
  <si>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</si>
  <si>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</si>
  <si>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</si>
  <si>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</si>
  <si>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</si>
  <si>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</si>
  <si>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</si>
  <si>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</si>
  <si>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</si>
  <si>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</si>
  <si>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</si>
  <si>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</si>
  <si>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</si>
  <si>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</si>
  <si>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</si>
  <si>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</si>
  <si>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</si>
  <si>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</si>
  <si>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</si>
  <si>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</si>
  <si>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</si>
  <si>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</si>
  <si>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</si>
  <si>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</si>
  <si>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</si>
  <si>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</si>
  <si>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</si>
  <si>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</si>
  <si>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</si>
  <si>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</si>
  <si>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</si>
  <si>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</si>
  <si>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</si>
  <si>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</si>
  <si>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</si>
  <si>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</si>
  <si>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</si>
  <si>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</si>
  <si>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</si>
  <si>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</si>
  <si>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</si>
  <si>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</si>
  <si>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</si>
  <si>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</si>
  <si>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</si>
  <si>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</si>
  <si>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</si>
  <si>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</si>
  <si>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</si>
  <si>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</si>
  <si>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</si>
  <si>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</si>
  <si>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</si>
  <si>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</si>
  <si>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</si>
  <si>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</si>
  <si>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</si>
  <si>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</si>
  <si>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</si>
  <si>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</si>
  <si>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</si>
  <si>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</si>
  <si>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</si>
  <si>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</si>
  <si>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</si>
  <si>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</si>
  <si>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</si>
  <si>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</si>
  <si>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</si>
  <si>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</si>
  <si>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</si>
  <si>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</si>
  <si>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</si>
  <si>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</si>
  <si>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</si>
  <si>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</si>
  <si>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</si>
  <si>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</si>
  <si>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</si>
  <si>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</si>
  <si>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</si>
  <si>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</si>
  <si>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</si>
  <si>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</si>
  <si>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</si>
  <si>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</si>
  <si>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</si>
  <si>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</si>
  <si>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</si>
  <si>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</si>
  <si>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</si>
  <si>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</si>
  <si>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</si>
  <si>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</si>
  <si>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</si>
  <si>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</si>
  <si>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</si>
  <si>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</si>
  <si>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</si>
  <si>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</si>
  <si>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</si>
  <si>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</si>
  <si>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</si>
  <si>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</si>
  <si>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</si>
  <si>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</si>
  <si>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</si>
  <si>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</si>
  <si>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</si>
  <si>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</si>
  <si>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</si>
  <si>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</si>
  <si>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</si>
  <si>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</si>
  <si>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</si>
  <si>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</si>
  <si>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</si>
  <si>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</si>
  <si>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</si>
  <si>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</si>
  <si>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</si>
  <si>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</si>
  <si>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</si>
  <si>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</si>
  <si>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</si>
  <si>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</si>
  <si>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</si>
  <si>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</si>
  <si>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</si>
  <si>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</si>
  <si>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</si>
  <si>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</si>
  <si>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</si>
  <si>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</si>
  <si>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</si>
  <si>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</si>
  <si>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</si>
  <si>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</si>
  <si>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</si>
  <si>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</si>
  <si>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</si>
  <si>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</si>
  <si>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</si>
  <si>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</si>
  <si>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</si>
  <si>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</si>
  <si>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</si>
  <si>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</si>
  <si>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</si>
  <si>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</si>
  <si>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</si>
  <si>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</si>
  <si>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</si>
  <si>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</si>
  <si>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</si>
  <si>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</si>
  <si>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</si>
  <si>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</si>
  <si>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</si>
  <si>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</si>
  <si>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</si>
  <si>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</si>
  <si>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</si>
  <si>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</si>
  <si>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</si>
  <si>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</si>
  <si>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</si>
  <si>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</si>
  <si>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</si>
  <si>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</si>
  <si>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</si>
  <si>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</si>
  <si>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</si>
  <si>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</si>
  <si>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</si>
  <si>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</si>
  <si>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</si>
  <si>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</si>
  <si>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</si>
  <si>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</si>
  <si>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</si>
  <si>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</si>
  <si>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</si>
  <si>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</si>
  <si>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</si>
  <si>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</si>
  <si>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</si>
  <si>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</si>
  <si>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</si>
  <si>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</si>
  <si>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</si>
  <si>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</si>
  <si>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</si>
  <si>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</si>
  <si>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</si>
  <si>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</si>
  <si>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</si>
  <si>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</si>
  <si>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</si>
  <si>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</si>
  <si>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</si>
  <si>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</si>
  <si>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</si>
  <si>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</si>
  <si>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</si>
  <si>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</si>
  <si>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</si>
  <si>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</si>
  <si>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</si>
  <si>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</si>
  <si>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</si>
  <si>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</si>
  <si>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</si>
  <si>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</si>
  <si>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</si>
  <si>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</si>
  <si>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</si>
  <si>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</si>
  <si>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</si>
  <si>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</si>
  <si>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</si>
  <si>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</si>
  <si>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</si>
  <si>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</si>
  <si>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</si>
  <si>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</si>
  <si>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</si>
  <si>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</si>
  <si>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</si>
  <si>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</si>
  <si>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</si>
  <si>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</si>
  <si>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</si>
  <si>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</si>
  <si>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</si>
  <si>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</si>
  <si>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</si>
  <si>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</si>
  <si>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</si>
  <si>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</si>
  <si>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</si>
  <si>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</si>
  <si>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</si>
  <si>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</si>
  <si>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</si>
  <si>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</si>
  <si>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</si>
  <si>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</si>
  <si>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</si>
  <si>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</si>
  <si>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</si>
  <si>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</si>
  <si>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</si>
  <si>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</si>
  <si>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</si>
  <si>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</si>
  <si>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</si>
  <si>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</si>
  <si>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</si>
  <si>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</si>
  <si>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</si>
  <si>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</si>
  <si>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</si>
  <si>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</si>
  <si>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</si>
  <si>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</si>
  <si>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</si>
  <si>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</si>
  <si>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</si>
  <si>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</si>
  <si>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</si>
  <si>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</si>
  <si>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</si>
  <si>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</si>
  <si>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</si>
  <si>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</si>
  <si>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</si>
  <si>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</si>
  <si>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</si>
  <si>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</si>
  <si>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</si>
  <si>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</si>
  <si>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</si>
  <si>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</si>
  <si>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</si>
  <si>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</si>
  <si>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</si>
  <si>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</si>
  <si>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</si>
  <si>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</si>
  <si>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</si>
  <si>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</si>
  <si>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</si>
  <si>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</si>
  <si>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</si>
  <si>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</si>
  <si>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</si>
  <si>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</si>
  <si>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</si>
  <si>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</si>
  <si>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</si>
  <si>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</si>
  <si>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</si>
  <si>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</si>
  <si>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</si>
  <si>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</si>
  <si>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</si>
  <si>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</si>
  <si>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</si>
  <si>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</si>
  <si>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</si>
  <si>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</si>
  <si>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</si>
  <si>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</si>
  <si>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</si>
  <si>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</si>
  <si>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</si>
  <si>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</si>
  <si>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</si>
  <si>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</si>
  <si>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</si>
  <si>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</si>
  <si>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</si>
  <si>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</si>
  <si>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</si>
  <si>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</si>
  <si>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</si>
  <si>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</si>
  <si>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</si>
  <si>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</si>
  <si>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</si>
  <si>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</si>
  <si>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</si>
  <si>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</si>
  <si>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</si>
  <si>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</si>
  <si>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</si>
  <si>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</si>
  <si>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</si>
  <si>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</si>
  <si>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</si>
  <si>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</si>
  <si>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</si>
  <si>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</si>
  <si>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</si>
  <si>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</si>
  <si>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</si>
  <si>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</si>
  <si>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</si>
  <si>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</si>
  <si>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</si>
  <si>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</si>
  <si>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</si>
  <si>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</si>
  <si>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</si>
  <si>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</si>
  <si>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</si>
  <si>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</si>
  <si>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</si>
  <si>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</si>
  <si>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</si>
  <si>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</si>
  <si>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</si>
  <si>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</si>
  <si>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</si>
  <si>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</si>
  <si>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</si>
  <si>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</si>
  <si>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</si>
  <si>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</si>
  <si>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</si>
  <si>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</si>
  <si>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</si>
  <si>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</si>
  <si>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</si>
  <si>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</si>
  <si>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</si>
  <si>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</si>
  <si>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</si>
  <si>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</si>
  <si>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</si>
  <si>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</si>
  <si>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</si>
  <si>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</si>
  <si>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</si>
  <si>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</si>
  <si>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</si>
  <si>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</si>
  <si>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</si>
  <si>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</si>
  <si>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</si>
  <si>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</si>
  <si>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</si>
  <si>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</si>
  <si>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</si>
  <si>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</si>
  <si>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</si>
  <si>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</si>
  <si>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</si>
  <si>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</si>
  <si>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</si>
  <si>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</si>
  <si>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</si>
  <si>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</si>
  <si>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</si>
  <si>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</si>
  <si>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</si>
  <si>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</si>
  <si>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</si>
  <si>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</si>
  <si>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</si>
  <si>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</si>
  <si>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</si>
  <si>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</si>
  <si>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</si>
  <si>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</si>
  <si>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</si>
  <si>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</si>
  <si>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</si>
  <si>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</si>
  <si>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</si>
  <si>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</si>
  <si>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</si>
  <si>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</si>
  <si>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</si>
  <si>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</si>
  <si>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</si>
  <si>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</si>
  <si>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</si>
  <si>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</si>
  <si>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</si>
  <si>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</si>
  <si>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</si>
  <si>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</si>
  <si>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</si>
  <si>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</si>
  <si>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</si>
  <si>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</si>
  <si>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</si>
  <si>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</si>
  <si>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</si>
  <si>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</si>
  <si>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</si>
  <si>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</si>
  <si>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</si>
  <si>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</si>
  <si>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</si>
  <si>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</si>
  <si>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</si>
  <si>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</si>
  <si>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</si>
  <si>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</si>
  <si>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</si>
  <si>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</si>
  <si>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</si>
  <si>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</si>
  <si>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</si>
  <si>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</si>
  <si>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</si>
  <si>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</si>
  <si>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</si>
  <si>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</si>
  <si>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</si>
  <si>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</si>
  <si>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</si>
  <si>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</si>
  <si>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</si>
  <si>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</si>
  <si>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</si>
  <si>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</si>
  <si>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</si>
  <si>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</si>
  <si>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</si>
  <si>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</si>
  <si>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</si>
  <si>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</si>
  <si>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</si>
  <si>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</si>
  <si>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</si>
  <si>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</si>
  <si>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</si>
  <si>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</si>
  <si>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</si>
  <si>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</si>
  <si>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</si>
  <si>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</si>
  <si>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</si>
  <si>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</si>
  <si>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</si>
  <si>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</si>
  <si>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</si>
  <si>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</si>
  <si>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</si>
  <si>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</si>
  <si>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</si>
  <si>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</si>
  <si>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</si>
  <si>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</si>
  <si>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</si>
  <si>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</si>
  <si>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</si>
  <si>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</si>
  <si>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</si>
  <si>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</si>
  <si>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</si>
  <si>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</si>
  <si>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</si>
  <si>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</si>
  <si>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</si>
  <si>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</si>
  <si>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</si>
  <si>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</si>
  <si>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</si>
  <si>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</si>
  <si>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</si>
  <si>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</si>
  <si>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</si>
  <si>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</si>
  <si>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</si>
  <si>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</si>
  <si>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</si>
  <si>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</si>
  <si>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</si>
  <si>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</si>
  <si>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</si>
  <si>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</si>
  <si>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</si>
  <si>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</si>
  <si>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</si>
  <si>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</si>
  <si>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</si>
  <si>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</si>
  <si>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</si>
  <si>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</si>
  <si>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</si>
  <si>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</si>
  <si>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</si>
  <si>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</si>
  <si>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</si>
  <si>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</si>
  <si>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</si>
  <si>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</si>
  <si>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</si>
  <si>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</si>
  <si>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</si>
  <si>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</si>
  <si>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</si>
  <si>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</si>
  <si>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</si>
  <si>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</si>
  <si>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</si>
  <si>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</si>
  <si>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</si>
  <si>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</si>
  <si>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</si>
  <si>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</si>
  <si>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</si>
  <si>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</si>
  <si>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</si>
  <si>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</si>
  <si>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</si>
  <si>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</si>
  <si>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</si>
  <si>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</si>
  <si>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</si>
  <si>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</si>
  <si>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</si>
  <si>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</si>
  <si>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</si>
  <si>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</si>
  <si>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</si>
  <si>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</si>
  <si>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</si>
  <si>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</si>
  <si>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</si>
  <si>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</si>
  <si>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</si>
  <si>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</si>
  <si>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</si>
  <si>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</si>
  <si>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</si>
  <si>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</si>
  <si>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</si>
  <si>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</si>
  <si>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</si>
  <si>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</si>
  <si>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</si>
  <si>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</si>
  <si>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</si>
  <si>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</si>
  <si>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</si>
  <si>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</si>
  <si>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</si>
  <si>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</si>
  <si>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</si>
  <si>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</si>
  <si>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</si>
  <si>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</si>
  <si>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</si>
  <si>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</si>
  <si>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</si>
  <si>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</si>
  <si>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</si>
  <si>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</si>
  <si>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</si>
  <si>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</si>
  <si>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</si>
  <si>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</si>
  <si>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</si>
  <si>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</si>
  <si>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</si>
  <si>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</si>
  <si>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</si>
  <si>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</si>
  <si>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</si>
  <si>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</si>
  <si>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</si>
  <si>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</si>
  <si>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</si>
  <si>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</si>
  <si>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</si>
  <si>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</si>
  <si>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</si>
  <si>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</si>
  <si>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</si>
  <si>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</si>
  <si>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</si>
  <si>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</si>
  <si>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</si>
  <si>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</si>
  <si>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</si>
  <si>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</si>
  <si>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</si>
  <si>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</si>
  <si>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</si>
  <si>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</si>
  <si>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</si>
  <si>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</si>
  <si>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</si>
  <si>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</si>
  <si>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</si>
  <si>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</si>
  <si>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</si>
  <si>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</si>
  <si>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</si>
  <si>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</si>
  <si>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</si>
  <si>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</si>
  <si>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</si>
  <si>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</si>
  <si>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</si>
  <si>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</si>
  <si>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</si>
  <si>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</si>
  <si>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</si>
  <si>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</si>
  <si>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</si>
  <si>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</si>
  <si>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</si>
  <si>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</si>
  <si>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</si>
  <si>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</si>
  <si>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</si>
  <si>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</si>
  <si>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</si>
  <si>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</si>
  <si>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</si>
  <si>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</si>
  <si>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</si>
  <si>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</si>
  <si>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</si>
  <si>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</si>
  <si>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</si>
  <si>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</si>
  <si>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</si>
  <si>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</si>
  <si>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</si>
  <si>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</si>
  <si>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</si>
  <si>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</si>
  <si>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</si>
  <si>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</si>
  <si>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</si>
  <si>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</si>
  <si>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</si>
  <si>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</si>
  <si>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</si>
  <si>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</si>
  <si>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</si>
  <si>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</si>
  <si>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</si>
  <si>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</si>
  <si>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</si>
  <si>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</si>
  <si>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</si>
  <si>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</si>
  <si>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</si>
  <si>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</si>
  <si>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</si>
  <si>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</si>
  <si>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</si>
  <si>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</si>
  <si>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</si>
  <si>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</si>
  <si>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</si>
  <si>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</si>
  <si>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</si>
  <si>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</si>
  <si>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</si>
  <si>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</si>
  <si>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</si>
  <si>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</si>
  <si>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</si>
  <si>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</si>
  <si>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</si>
  <si>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</si>
  <si>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</si>
  <si>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</si>
  <si>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</si>
  <si>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</si>
  <si>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</si>
  <si>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</si>
  <si>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</si>
  <si>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</si>
  <si>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</si>
  <si>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</si>
  <si>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</si>
  <si>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</si>
  <si>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</si>
  <si>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</si>
  <si>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</si>
  <si>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</si>
  <si>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</si>
  <si>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</si>
  <si>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</si>
  <si>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</si>
  <si>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</si>
  <si>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</si>
  <si>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</si>
  <si>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</si>
  <si>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</si>
  <si>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</si>
  <si>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</si>
  <si>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</si>
  <si>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</si>
  <si>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</si>
  <si>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</si>
  <si>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</si>
  <si>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</si>
  <si>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</si>
  <si>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</si>
  <si>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</si>
  <si>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</si>
  <si>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</si>
  <si>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</si>
  <si>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</si>
  <si>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</si>
  <si>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</si>
  <si>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</si>
  <si>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</si>
  <si>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</si>
  <si>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</si>
  <si>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</si>
  <si>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</si>
  <si>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</si>
  <si>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</si>
  <si>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</si>
  <si>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</si>
  <si>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</si>
  <si>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</si>
  <si>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</si>
  <si>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</si>
  <si>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</si>
  <si>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</si>
  <si>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</si>
  <si>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</si>
  <si>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</si>
  <si>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</si>
  <si>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</si>
  <si>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</si>
  <si>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</si>
  <si>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</si>
  <si>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</si>
  <si>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</si>
  <si>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</si>
  <si>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</si>
  <si>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</si>
  <si>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</si>
  <si>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</si>
  <si>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</si>
  <si>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</si>
  <si>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</si>
  <si>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</si>
  <si>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</si>
  <si>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</si>
  <si>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</si>
  <si>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</si>
  <si>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</si>
  <si>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</si>
  <si>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</si>
  <si>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</si>
  <si>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</si>
  <si>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</si>
  <si>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</si>
  <si>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</si>
  <si>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</si>
  <si>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</si>
  <si>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</si>
  <si>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</si>
  <si>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</si>
  <si>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</si>
  <si>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</si>
  <si>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</si>
  <si>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</si>
  <si>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</si>
  <si>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</si>
  <si>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</si>
  <si>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</si>
  <si>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</si>
  <si>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</si>
  <si>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</si>
  <si>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</si>
  <si>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</si>
  <si>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</si>
  <si>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</si>
  <si>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</si>
  <si>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</si>
  <si>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</si>
  <si>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</si>
  <si>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</si>
  <si>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</si>
  <si>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</si>
  <si>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</si>
  <si>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</si>
  <si>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</si>
  <si>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</si>
  <si>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</si>
  <si>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</si>
  <si>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</si>
  <si>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</si>
  <si>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</si>
  <si>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</si>
  <si>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</si>
  <si>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</si>
  <si>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</si>
  <si>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</si>
  <si>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</si>
  <si>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</si>
  <si>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</si>
  <si>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</si>
  <si>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</si>
  <si>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</si>
  <si>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</si>
  <si>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</si>
  <si>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</si>
  <si>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</si>
  <si>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</si>
  <si>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</si>
  <si>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</si>
  <si>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</si>
  <si>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</si>
  <si>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</si>
  <si>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</si>
  <si>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</si>
  <si>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</si>
  <si>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</si>
  <si>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</si>
  <si>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</si>
  <si>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</si>
  <si>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</si>
  <si>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</si>
  <si>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</si>
  <si>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</si>
  <si>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</si>
  <si>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</si>
  <si>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</si>
  <si>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</si>
  <si>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</si>
  <si>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</si>
  <si>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</si>
  <si>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</si>
  <si>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</si>
  <si>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</si>
  <si>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</si>
  <si>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</si>
  <si>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</si>
  <si>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</si>
  <si>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</si>
  <si>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</si>
  <si>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</si>
  <si>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</si>
  <si>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</si>
  <si>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</si>
  <si>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</si>
  <si>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</si>
  <si>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</si>
  <si>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</si>
  <si>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</si>
  <si>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</si>
  <si>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</si>
  <si>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</si>
  <si>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</si>
  <si>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</si>
  <si>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</si>
  <si>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</si>
  <si>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</si>
  <si>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</si>
  <si>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</si>
  <si>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</si>
  <si>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</si>
  <si>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</si>
  <si>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</si>
  <si>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</si>
  <si>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</si>
  <si>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</si>
  <si>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</si>
  <si>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</si>
  <si>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</si>
  <si>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</si>
  <si>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</si>
  <si>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</si>
  <si>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</si>
  <si>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</si>
  <si>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</si>
  <si>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</si>
  <si>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</si>
  <si>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</si>
  <si>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</si>
  <si>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</si>
  <si>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</si>
  <si>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</si>
  <si>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</si>
  <si>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</si>
  <si>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</si>
  <si>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</si>
  <si>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</si>
  <si>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</si>
  <si>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</si>
  <si>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</si>
  <si>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</si>
  <si>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</si>
  <si>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</si>
  <si>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</si>
  <si>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</si>
  <si>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</si>
  <si>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</si>
  <si>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</si>
  <si>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</si>
  <si>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</si>
  <si>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</si>
  <si>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</si>
  <si>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</si>
  <si>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</si>
  <si>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</si>
  <si>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</si>
  <si>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</si>
  <si>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</si>
  <si>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</si>
  <si>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</si>
  <si>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</si>
  <si>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</si>
  <si>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</si>
  <si>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</si>
  <si>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</si>
  <si>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</si>
  <si>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</si>
  <si>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</si>
  <si>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</si>
  <si>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</si>
  <si>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</si>
  <si>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</si>
  <si>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</si>
  <si>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</si>
  <si>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</si>
  <si>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</si>
  <si>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</si>
  <si>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</si>
  <si>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</si>
  <si>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</si>
  <si>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</si>
  <si>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</si>
  <si>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</si>
  <si>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</si>
  <si>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</si>
  <si>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</si>
  <si>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</si>
  <si>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</si>
  <si>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</si>
  <si>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</si>
  <si>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</si>
  <si>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</si>
  <si>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</si>
  <si>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</si>
  <si>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</si>
  <si>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</si>
  <si>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</si>
  <si>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</si>
  <si>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</si>
  <si>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</si>
  <si>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</si>
  <si>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</si>
  <si>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</si>
  <si>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</si>
  <si>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</si>
  <si>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</si>
  <si>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</si>
  <si>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</si>
  <si>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</si>
  <si>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</si>
  <si>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</si>
  <si>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</si>
  <si>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</si>
  <si>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</si>
  <si>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</si>
  <si>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</si>
  <si>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</si>
  <si>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</si>
  <si>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</si>
  <si>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</si>
  <si>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</si>
  <si>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</si>
  <si>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</si>
  <si>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</si>
  <si>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</si>
  <si>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</si>
  <si>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</si>
  <si>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</si>
  <si>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</si>
  <si>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</si>
  <si>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</si>
  <si>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</si>
  <si>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</si>
  <si>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</si>
  <si>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</si>
  <si>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</si>
  <si>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</si>
  <si>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</si>
  <si>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</si>
  <si>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</si>
  <si>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</si>
  <si>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</si>
  <si>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</si>
  <si>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</si>
  <si>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</si>
  <si>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</si>
  <si>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</si>
  <si>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</si>
  <si>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</si>
  <si>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</si>
  <si>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</si>
  <si>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</si>
  <si>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</si>
  <si>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</si>
  <si>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</si>
  <si>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</si>
  <si>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</si>
  <si>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</si>
  <si>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</si>
  <si>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</si>
  <si>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</si>
  <si>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</si>
  <si>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</si>
  <si>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</si>
  <si>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</si>
  <si>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</si>
  <si>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</si>
  <si>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</si>
  <si>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</si>
  <si>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</si>
  <si>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</si>
  <si>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</si>
  <si>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</si>
  <si>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</si>
  <si>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</si>
  <si>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</si>
  <si>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</si>
  <si>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</si>
  <si>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</si>
  <si>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</si>
  <si>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</si>
  <si>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</si>
  <si>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</si>
  <si>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</si>
  <si>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</si>
  <si>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</si>
  <si>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</si>
  <si>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</si>
  <si>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</si>
  <si>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</si>
  <si>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</si>
  <si>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</si>
  <si>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</si>
  <si>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</si>
  <si>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</si>
  <si>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</si>
  <si>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</si>
  <si>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</si>
  <si>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</si>
  <si>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</si>
  <si>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</si>
  <si>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</si>
  <si>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</si>
  <si>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</si>
  <si>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</si>
  <si>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</si>
  <si>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</si>
  <si>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</si>
  <si>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</si>
  <si>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</si>
  <si>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</si>
  <si>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</si>
  <si>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</si>
  <si>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</si>
  <si>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</si>
  <si>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</si>
  <si>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</si>
  <si>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</si>
  <si>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</si>
  <si>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</si>
  <si>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</si>
  <si>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</si>
  <si>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</si>
  <si>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</si>
  <si>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</si>
  <si>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</si>
  <si>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</si>
  <si>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</si>
  <si>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</si>
  <si>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</si>
  <si>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</si>
  <si>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</si>
  <si>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</si>
  <si>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</si>
  <si>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</si>
  <si>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</si>
  <si>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</si>
  <si>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</si>
  <si>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</si>
  <si>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</si>
  <si>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</si>
  <si>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</si>
  <si>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</si>
  <si>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</si>
  <si>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</si>
  <si>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</si>
  <si>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</si>
  <si>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</si>
  <si>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</si>
  <si>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</si>
  <si>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</si>
  <si>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</si>
  <si>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</si>
  <si>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</si>
  <si>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</si>
  <si>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</si>
  <si>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</si>
  <si>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</si>
  <si>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</si>
  <si>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</si>
  <si>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</si>
  <si>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</si>
  <si>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</si>
  <si>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</si>
  <si>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</si>
  <si>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</si>
  <si>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</si>
  <si>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</si>
  <si>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</si>
  <si>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</si>
  <si>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</si>
  <si>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</si>
  <si>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</si>
  <si>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</si>
  <si>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</si>
  <si>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</si>
  <si>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</si>
  <si>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</si>
  <si>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</si>
  <si>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</si>
  <si>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</si>
  <si>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</si>
  <si>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</si>
  <si>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</si>
  <si>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</si>
  <si>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</si>
  <si>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</si>
  <si>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</si>
  <si>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</si>
  <si>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</si>
  <si>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</si>
  <si>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</si>
  <si>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</si>
  <si>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</si>
  <si>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</si>
  <si>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</si>
  <si>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</si>
  <si>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</si>
  <si>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</si>
  <si>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</si>
  <si>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</si>
  <si>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</si>
  <si>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</si>
  <si>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</si>
  <si>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</si>
  <si>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</si>
  <si>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</si>
  <si>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</si>
  <si>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</si>
  <si>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</si>
  <si>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</si>
  <si>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</si>
  <si>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</si>
  <si>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</si>
  <si>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</si>
  <si>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</si>
  <si>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</si>
  <si>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</si>
  <si>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</si>
  <si>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</si>
  <si>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</si>
  <si>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</si>
  <si>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</si>
  <si>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</si>
  <si>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</si>
  <si>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</si>
  <si>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</si>
  <si>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</si>
  <si>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</si>
  <si>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</si>
  <si>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</si>
  <si>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</si>
  <si>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</si>
  <si>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</si>
  <si>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</si>
  <si>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</si>
  <si>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</si>
  <si>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</si>
  <si>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</si>
  <si>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</si>
  <si>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</si>
  <si>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</si>
  <si>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</si>
  <si>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</si>
  <si>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</si>
  <si>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</si>
  <si>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</si>
  <si>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</si>
  <si>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</si>
  <si>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</si>
  <si>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</si>
  <si>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</si>
  <si>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</si>
  <si>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</si>
  <si>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</si>
  <si>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</si>
  <si>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</si>
  <si>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</si>
  <si>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</si>
  <si>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</si>
  <si>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</si>
  <si>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</si>
  <si>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</si>
  <si>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</si>
  <si>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</si>
  <si>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</si>
  <si>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</si>
  <si>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</si>
  <si>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</si>
  <si>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</si>
  <si>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</si>
  <si>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</si>
  <si>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</si>
  <si>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</si>
  <si>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</si>
  <si>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</si>
  <si>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</si>
  <si>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</si>
  <si>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</si>
  <si>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</si>
  <si>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</si>
  <si>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</si>
  <si>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</si>
  <si>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</si>
  <si>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</si>
  <si>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</si>
  <si>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</si>
  <si>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</si>
  <si>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</si>
  <si>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</si>
  <si>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</si>
  <si>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</si>
  <si>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</si>
  <si>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</si>
  <si>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</si>
  <si>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</si>
  <si>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</si>
  <si>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</si>
  <si>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</si>
  <si>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</si>
  <si>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</si>
  <si>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</si>
  <si>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</si>
  <si>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</si>
  <si>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</si>
  <si>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</si>
  <si>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</si>
  <si>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</si>
  <si>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</si>
  <si>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</si>
  <si>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</si>
  <si>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</si>
  <si>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</si>
  <si>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</si>
  <si>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</si>
  <si>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</si>
  <si>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</si>
  <si>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</si>
  <si>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</si>
  <si>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</si>
  <si>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</si>
  <si>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</si>
  <si>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</si>
  <si>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</si>
  <si>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</si>
  <si>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</si>
  <si>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</si>
  <si>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</si>
  <si>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</si>
  <si>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</si>
  <si>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</si>
  <si>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</si>
  <si>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</si>
  <si>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</si>
  <si>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</si>
  <si>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</si>
  <si>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</si>
  <si>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</si>
  <si>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</si>
  <si>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</si>
  <si>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</si>
  <si>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</si>
  <si>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</si>
  <si>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</si>
  <si>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</si>
  <si>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</si>
  <si>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</si>
  <si>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</si>
  <si>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</si>
  <si>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</si>
  <si>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</si>
  <si>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</si>
  <si>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</si>
  <si>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</si>
  <si>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</si>
  <si>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</si>
  <si>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</si>
  <si>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</si>
  <si>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</si>
  <si>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</si>
  <si>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</si>
  <si>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</si>
  <si>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</si>
  <si>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</si>
  <si>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</si>
  <si>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</si>
  <si>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</si>
  <si>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</si>
  <si>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</si>
  <si>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</si>
  <si>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</si>
  <si>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</si>
  <si>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</si>
  <si>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</si>
  <si>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</si>
  <si>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</si>
  <si>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</si>
  <si>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</si>
  <si>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</si>
  <si>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</si>
  <si>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</si>
  <si>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</si>
  <si>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</si>
  <si>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</si>
  <si>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</si>
  <si>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</si>
  <si>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</si>
  <si>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</si>
  <si>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</si>
  <si>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</si>
  <si>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</si>
  <si>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</si>
  <si>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</si>
  <si>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</si>
  <si>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</si>
  <si>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</si>
  <si>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</si>
  <si>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</si>
  <si>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</si>
  <si>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</si>
  <si>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</si>
  <si>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</si>
  <si>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</si>
  <si>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</si>
  <si>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</si>
  <si>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</si>
  <si>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</si>
  <si>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</si>
  <si>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</si>
  <si>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</si>
  <si>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</si>
  <si>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</si>
  <si>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</si>
  <si>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</si>
  <si>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</si>
  <si>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</si>
  <si>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</si>
  <si>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</si>
  <si>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</si>
  <si>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</si>
  <si>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</si>
  <si>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</si>
  <si>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</si>
  <si>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</si>
  <si>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</si>
  <si>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</si>
  <si>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</si>
  <si>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</si>
  <si>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</si>
  <si>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</si>
  <si>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</si>
  <si>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</si>
  <si>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</si>
  <si>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</si>
  <si>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</si>
  <si>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</si>
  <si>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</si>
  <si>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</si>
  <si>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</si>
  <si>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</si>
  <si>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</si>
  <si>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</si>
  <si>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</si>
  <si>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</si>
  <si>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</si>
  <si>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</si>
  <si>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</si>
  <si>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</si>
  <si>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</si>
  <si>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</si>
  <si>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</si>
  <si>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</si>
  <si>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</si>
  <si>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</si>
  <si>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</si>
  <si>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</si>
  <si>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</si>
  <si>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</si>
  <si>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</si>
  <si>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</si>
  <si>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</si>
  <si>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</si>
  <si>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</si>
  <si>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</si>
  <si>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</si>
  <si>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</si>
  <si>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</si>
  <si>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</si>
  <si>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</si>
  <si>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</si>
  <si>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</si>
  <si>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</si>
  <si>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</si>
  <si>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</si>
  <si>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</si>
  <si>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</si>
  <si>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</si>
  <si>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</si>
  <si>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</si>
  <si>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</si>
  <si>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</si>
  <si>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</si>
  <si>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</si>
  <si>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</si>
  <si>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</si>
  <si>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</si>
  <si>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</si>
  <si>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</si>
  <si>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</si>
  <si>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</si>
  <si>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</si>
  <si>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</si>
  <si>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</si>
  <si>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</si>
  <si>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</si>
  <si>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</si>
  <si>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</si>
  <si>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</si>
  <si>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</si>
  <si>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</si>
  <si>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</si>
  <si>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</si>
  <si>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</si>
  <si>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</si>
  <si>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</si>
  <si>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</si>
  <si>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</si>
  <si>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</si>
  <si>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</si>
  <si>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</si>
  <si>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</si>
  <si>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</si>
  <si>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</si>
  <si>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</si>
  <si>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</si>
  <si>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</si>
  <si>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</si>
  <si>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</si>
  <si>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</si>
  <si>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</si>
  <si>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</si>
  <si>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</si>
  <si>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</si>
  <si>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</si>
  <si>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</si>
  <si>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</si>
  <si>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</si>
  <si>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</si>
  <si>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</si>
  <si>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</si>
  <si>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</si>
  <si>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</si>
  <si>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</si>
  <si>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</si>
  <si>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</si>
  <si>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</si>
  <si>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</si>
  <si>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</si>
  <si>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</si>
  <si>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</si>
  <si>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</si>
  <si>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</si>
  <si>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</si>
  <si>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</si>
  <si>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</si>
  <si>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</si>
  <si>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</si>
  <si>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</si>
  <si>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</si>
  <si>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</si>
  <si>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</si>
  <si>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</si>
  <si>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</si>
  <si>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</si>
  <si>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</si>
  <si>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</si>
  <si>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</si>
  <si>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</si>
  <si>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</si>
  <si>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</si>
  <si>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</si>
  <si>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</si>
  <si>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</si>
  <si>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</si>
  <si>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</si>
  <si>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</si>
  <si>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</si>
  <si>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</si>
  <si>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</si>
  <si>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</si>
  <si>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</si>
  <si>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</si>
  <si>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</si>
  <si>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</si>
  <si>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</si>
  <si>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</si>
  <si>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</si>
  <si>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</si>
  <si>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</si>
  <si>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</si>
  <si>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</si>
  <si>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</si>
  <si>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</si>
  <si>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</si>
  <si>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</si>
  <si>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</si>
  <si>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</si>
  <si>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</si>
  <si>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</si>
  <si>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</si>
  <si>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</si>
  <si>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</si>
  <si>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</si>
  <si>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</si>
  <si>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</si>
  <si>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</si>
  <si>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</si>
  <si>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</si>
  <si>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</si>
  <si>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</si>
  <si>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</si>
  <si>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</si>
  <si>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</si>
  <si>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</si>
  <si>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</si>
  <si>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</si>
  <si>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</si>
  <si>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</si>
  <si>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</si>
  <si>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</si>
  <si>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</si>
  <si>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</si>
  <si>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</si>
  <si>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</si>
  <si>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</si>
  <si>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</si>
  <si>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</si>
  <si>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</si>
  <si>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</si>
  <si>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</si>
  <si>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</si>
  <si>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</si>
  <si>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</si>
  <si>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</si>
  <si>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</si>
  <si>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</si>
  <si>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</si>
  <si>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</si>
  <si>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</si>
  <si>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</si>
  <si>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</si>
  <si>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</si>
  <si>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</si>
  <si>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</si>
  <si>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</si>
  <si>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</si>
  <si>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</si>
  <si>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</si>
  <si>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</si>
  <si>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</si>
  <si>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</si>
  <si>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</si>
  <si>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</si>
  <si>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</si>
  <si>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</si>
  <si>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</si>
  <si>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</si>
  <si>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</si>
  <si>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</si>
  <si>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</si>
  <si>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</si>
  <si>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</si>
  <si>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</si>
  <si>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</si>
  <si>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</si>
  <si>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</si>
  <si>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</si>
  <si>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</si>
  <si>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</si>
  <si>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</si>
  <si>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</si>
  <si>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</si>
  <si>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</si>
  <si>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</si>
  <si>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</si>
  <si>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</si>
  <si>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</si>
  <si>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</si>
  <si>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</si>
  <si>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</si>
  <si>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</si>
  <si>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</si>
  <si>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</si>
  <si>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</si>
  <si>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</si>
  <si>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</si>
  <si>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</si>
  <si>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</si>
  <si>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</si>
  <si>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</si>
  <si>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</si>
  <si>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</si>
  <si>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</si>
  <si>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</si>
  <si>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</si>
  <si>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</si>
  <si>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</si>
  <si>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</si>
  <si>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</si>
  <si>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</si>
  <si>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</si>
  <si>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</si>
  <si>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</si>
  <si>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</si>
  <si>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</si>
  <si>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</si>
  <si>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</si>
  <si>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</si>
  <si>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</si>
  <si>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</si>
  <si>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</si>
  <si>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</si>
  <si>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</si>
  <si>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</si>
  <si>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</si>
  <si>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</si>
  <si>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</si>
  <si>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</si>
  <si>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</si>
  <si>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</si>
  <si>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</si>
  <si>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</si>
  <si>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</si>
  <si>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</si>
  <si>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</si>
  <si>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</si>
  <si>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</si>
  <si>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</si>
  <si>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</si>
  <si>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</si>
  <si>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</si>
  <si>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</si>
  <si>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</si>
  <si>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</si>
  <si>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</si>
  <si>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</si>
  <si>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</si>
  <si>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</si>
  <si>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</si>
  <si>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</si>
  <si>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</si>
  <si>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</si>
  <si>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</si>
  <si>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</si>
  <si>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</si>
  <si>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</si>
  <si>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</si>
  <si>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</si>
  <si>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</si>
  <si>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</si>
  <si>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</si>
  <si>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</si>
  <si>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</si>
  <si>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</si>
  <si>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</si>
  <si>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</si>
  <si>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</si>
  <si>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</si>
  <si>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</si>
  <si>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</si>
  <si>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</si>
  <si>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</si>
  <si>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</si>
  <si>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</si>
  <si>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</si>
  <si>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</si>
  <si>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</si>
  <si>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</si>
  <si>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</si>
  <si>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</si>
  <si>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</si>
  <si>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</si>
  <si>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</si>
  <si>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</si>
  <si>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</si>
  <si>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</si>
  <si>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</si>
  <si>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</si>
  <si>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</si>
  <si>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</si>
  <si>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</si>
  <si>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</si>
  <si>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</si>
  <si>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</si>
  <si>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</si>
  <si>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</si>
  <si>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</si>
  <si>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</si>
  <si>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</si>
  <si>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</si>
  <si>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</si>
  <si>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</si>
  <si>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</si>
  <si>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</si>
  <si>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</si>
  <si>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</si>
  <si>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</si>
  <si>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</si>
  <si>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</si>
  <si>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</si>
  <si>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</si>
  <si>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</si>
  <si>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</si>
  <si>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</si>
  <si>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</si>
  <si>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</si>
  <si>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</si>
  <si>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</si>
  <si>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</si>
  <si>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</si>
  <si>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</si>
  <si>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</si>
  <si>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</si>
  <si>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</si>
  <si>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</si>
  <si>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</si>
  <si>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</si>
  <si>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</si>
  <si>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</si>
  <si>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</si>
  <si>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</si>
  <si>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</si>
  <si>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</si>
  <si>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</si>
  <si>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</si>
  <si>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</si>
  <si>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</si>
  <si>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</si>
  <si>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</si>
  <si>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</si>
  <si>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</si>
  <si>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</si>
  <si>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</si>
  <si>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</si>
  <si>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</si>
  <si>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</si>
  <si>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</si>
  <si>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</si>
  <si>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</si>
  <si>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</si>
  <si>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</si>
  <si>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</si>
  <si>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</si>
  <si>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</si>
  <si>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</si>
  <si>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</si>
  <si>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</si>
  <si>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</si>
  <si>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</si>
  <si>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</si>
  <si>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</si>
  <si>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</si>
  <si>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</si>
  <si>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</si>
  <si>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</si>
  <si>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</si>
  <si>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</si>
  <si>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</si>
  <si>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</si>
  <si>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</si>
  <si>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</si>
  <si>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</si>
  <si>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</si>
  <si>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</si>
  <si>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</si>
  <si>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</si>
  <si>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</si>
  <si>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</si>
  <si>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</si>
  <si>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</si>
  <si>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</si>
  <si>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</si>
  <si>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</si>
  <si>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</si>
  <si>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</si>
  <si>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</si>
  <si>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</si>
  <si>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</si>
  <si>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</si>
  <si>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</si>
  <si>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</si>
  <si>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</si>
  <si>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</si>
  <si>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</si>
  <si>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</si>
  <si>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</si>
  <si>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</si>
  <si>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</si>
  <si>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</si>
  <si>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</si>
  <si>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</si>
  <si>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</si>
  <si>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</si>
  <si>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</si>
  <si>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</si>
  <si>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</si>
  <si>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</si>
  <si>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</si>
  <si>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</si>
  <si>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</si>
  <si>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</si>
  <si>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</si>
  <si>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</si>
  <si>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</si>
  <si>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</si>
  <si>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</si>
  <si>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</si>
  <si>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</si>
  <si>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</si>
  <si>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</si>
  <si>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</si>
  <si>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</si>
  <si>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</si>
  <si>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</si>
  <si>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</si>
  <si>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</si>
  <si>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</si>
  <si>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</si>
  <si>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</si>
  <si>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</si>
  <si>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</si>
  <si>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</si>
  <si>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</si>
  <si>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</si>
  <si>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</si>
  <si>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</si>
  <si>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</si>
  <si>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</si>
  <si>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</si>
  <si>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</si>
  <si>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</si>
  <si>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</si>
  <si>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</si>
  <si>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</si>
  <si>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</si>
  <si>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</si>
  <si>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</si>
  <si>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</si>
  <si>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</si>
  <si>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</si>
  <si>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</si>
  <si>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</si>
  <si>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</si>
  <si>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</si>
  <si>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</si>
  <si>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</si>
  <si>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</si>
  <si>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</si>
  <si>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</si>
  <si>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</si>
  <si>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</si>
  <si>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</si>
  <si>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</si>
  <si>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</si>
  <si>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</si>
  <si>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</si>
  <si>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</si>
  <si>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</si>
  <si>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</si>
  <si>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</si>
  <si>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</si>
  <si>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</si>
  <si>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</si>
  <si>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</si>
  <si>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</si>
  <si>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</si>
  <si>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</si>
  <si>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</si>
  <si>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</si>
  <si>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</si>
  <si>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</si>
  <si>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</si>
  <si>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</si>
  <si>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</si>
  <si>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</si>
  <si>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</si>
  <si>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</si>
  <si>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</si>
  <si>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</si>
  <si>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</si>
  <si>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</si>
  <si>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</si>
  <si>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</si>
  <si>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</si>
  <si>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</si>
  <si>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</si>
  <si>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</si>
  <si>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</si>
  <si>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</si>
  <si>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</si>
  <si>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</si>
  <si>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</si>
  <si>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</si>
  <si>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</si>
  <si>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</si>
  <si>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</si>
  <si>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</si>
  <si>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</si>
  <si>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</si>
  <si>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</si>
  <si>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</si>
  <si>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</si>
  <si>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</si>
  <si>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</si>
  <si>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</si>
  <si>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</si>
  <si>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</si>
  <si>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</si>
  <si>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</si>
  <si>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</si>
  <si>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</si>
  <si>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</si>
  <si>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</si>
  <si>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</si>
  <si>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</si>
  <si>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</si>
  <si>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</si>
  <si>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</si>
  <si>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</si>
  <si>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</si>
  <si>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</si>
  <si>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</si>
  <si>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</si>
  <si>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</si>
  <si>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</si>
  <si>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</si>
  <si>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</si>
  <si>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</si>
  <si>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</si>
  <si>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</si>
  <si>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</si>
  <si>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</si>
  <si>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</si>
  <si>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</si>
  <si>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</si>
  <si>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</si>
  <si>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</si>
  <si>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</si>
  <si>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</si>
  <si>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</si>
  <si>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</si>
  <si>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</si>
  <si>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</si>
  <si>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</si>
  <si>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</si>
  <si>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</si>
  <si>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</si>
  <si>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</si>
  <si>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</si>
  <si>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</si>
  <si>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</si>
  <si>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</si>
  <si>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</si>
  <si>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</si>
  <si>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</si>
  <si>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</si>
  <si>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</si>
  <si>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</si>
  <si>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</si>
  <si>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</si>
  <si>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</si>
  <si>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</si>
  <si>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</si>
  <si>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</si>
  <si>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</si>
  <si>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</si>
  <si>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</si>
  <si>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</si>
  <si>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</si>
  <si>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</si>
  <si>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</si>
  <si>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</si>
  <si>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</si>
  <si>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</si>
  <si>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</si>
  <si>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</si>
  <si>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</si>
  <si>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</si>
  <si>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</si>
  <si>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</si>
  <si>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</si>
  <si>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</si>
  <si>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</si>
  <si>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</si>
  <si>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</si>
  <si>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</si>
  <si>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</si>
  <si>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</si>
  <si>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</si>
  <si>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</si>
  <si>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</si>
  <si>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</si>
  <si>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</si>
  <si>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</si>
  <si>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</si>
  <si>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</si>
  <si>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</si>
  <si>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</si>
  <si>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</si>
  <si>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</si>
  <si>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</si>
  <si>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</si>
  <si>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</si>
  <si>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</si>
  <si>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</si>
  <si>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</si>
  <si>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</si>
  <si>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</si>
  <si>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</si>
  <si>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</si>
  <si>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</si>
  <si>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</si>
  <si>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</si>
  <si>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</si>
  <si>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</si>
  <si>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</si>
  <si>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</si>
  <si>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</si>
  <si>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</si>
  <si>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</si>
  <si>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</si>
  <si>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</si>
  <si>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</si>
  <si>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</si>
  <si>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</si>
  <si>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</si>
  <si>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</si>
  <si>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</si>
  <si>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</si>
  <si>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</si>
  <si>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</si>
  <si>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</si>
  <si>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</si>
  <si>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</si>
  <si>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</si>
  <si>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</si>
  <si>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</si>
  <si>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</si>
  <si>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</si>
  <si>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</si>
  <si>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</si>
  <si>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</si>
  <si>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</si>
  <si>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</si>
  <si>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</si>
  <si>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</si>
  <si>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</si>
  <si>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</si>
  <si>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</si>
  <si>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</si>
  <si>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</si>
  <si>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</si>
  <si>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</si>
  <si>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</si>
  <si>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</si>
  <si>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</si>
  <si>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</si>
  <si>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</si>
  <si>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</si>
  <si>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</si>
  <si>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</si>
  <si>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</si>
  <si>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</si>
  <si>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</si>
  <si>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</si>
  <si>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</si>
  <si>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</si>
  <si>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</si>
  <si>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</si>
  <si>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</si>
  <si>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</si>
  <si>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</si>
  <si>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</si>
  <si>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</si>
  <si>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</si>
  <si>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</si>
  <si>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</si>
  <si>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</si>
  <si>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</si>
  <si>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</si>
  <si>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</si>
  <si>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</si>
  <si>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</si>
  <si>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</si>
  <si>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</si>
  <si>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</si>
  <si>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</si>
  <si>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</si>
  <si>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</si>
  <si>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</si>
  <si>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</si>
  <si>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</si>
  <si>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</si>
  <si>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</si>
  <si>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</si>
  <si>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</si>
  <si>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</si>
  <si>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</si>
  <si>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</si>
  <si>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</si>
  <si>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</si>
  <si>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</si>
  <si>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</si>
  <si>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</si>
  <si>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</si>
  <si>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</si>
  <si>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</si>
  <si>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</si>
  <si>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</si>
  <si>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</si>
  <si>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</si>
  <si>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</si>
  <si>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</si>
  <si>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</si>
  <si>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</si>
  <si>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</si>
  <si>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</si>
  <si>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</si>
  <si>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</si>
  <si>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</si>
  <si>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</si>
  <si>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</si>
  <si>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</si>
  <si>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</si>
  <si>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</si>
  <si>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</si>
  <si>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</si>
  <si>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</si>
  <si>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</si>
  <si>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</si>
  <si>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</si>
  <si>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</si>
  <si>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</si>
  <si>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</si>
  <si>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</si>
  <si>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</si>
  <si>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</si>
  <si>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</si>
  <si>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</si>
  <si>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</si>
  <si>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</si>
  <si>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</si>
  <si>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</si>
  <si>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</si>
  <si>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</si>
  <si>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</si>
  <si>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</si>
  <si>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</si>
  <si>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</si>
  <si>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</si>
  <si>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</si>
  <si>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</si>
  <si>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</si>
  <si>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</si>
  <si>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</si>
  <si>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</si>
  <si>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</si>
  <si>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</si>
  <si>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</si>
  <si>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</si>
  <si>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</si>
  <si>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</si>
  <si>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</si>
  <si>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</si>
  <si>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</si>
  <si>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</si>
  <si>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</si>
  <si>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</si>
  <si>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</si>
  <si>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</si>
  <si>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</si>
  <si>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</si>
  <si>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</si>
  <si>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</si>
  <si>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</si>
  <si>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</si>
  <si>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</si>
  <si>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</si>
  <si>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</si>
  <si>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</si>
  <si>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</si>
  <si>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</si>
  <si>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</si>
  <si>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</si>
  <si>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</si>
  <si>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</si>
  <si>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</si>
  <si>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</si>
  <si>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</si>
  <si>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</si>
  <si>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</si>
  <si>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</si>
  <si>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</si>
  <si>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</si>
  <si>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</si>
  <si>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</si>
  <si>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</si>
  <si>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</si>
  <si>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</si>
  <si>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</si>
  <si>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</si>
  <si>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</si>
  <si>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</si>
  <si>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</si>
  <si>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</si>
  <si>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</si>
  <si>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</si>
  <si>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</si>
  <si>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</si>
  <si>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</si>
  <si>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</si>
  <si>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</si>
  <si>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</si>
  <si>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</si>
  <si>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</si>
  <si>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</si>
  <si>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</si>
  <si>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</si>
  <si>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</si>
  <si>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</si>
  <si>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</si>
  <si>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</si>
  <si>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</si>
  <si>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</si>
  <si>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</si>
  <si>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</si>
  <si>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</si>
  <si>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</si>
  <si>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</si>
  <si>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</si>
  <si>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</si>
  <si>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</si>
  <si>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</si>
  <si>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</si>
  <si>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</si>
  <si>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</si>
  <si>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</si>
  <si>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</si>
  <si>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</si>
  <si>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</si>
  <si>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</si>
  <si>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</si>
  <si>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</si>
  <si>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</si>
  <si>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</si>
  <si>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</si>
  <si>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</si>
  <si>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</si>
  <si>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</si>
  <si>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</si>
  <si>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</si>
  <si>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</si>
  <si>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</si>
  <si>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</si>
  <si>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</si>
  <si>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</si>
  <si>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</si>
  <si>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</si>
  <si>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</si>
  <si>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</si>
  <si>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</si>
  <si>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</si>
  <si>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</si>
  <si>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</si>
  <si>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</si>
  <si>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</si>
  <si>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</si>
  <si>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</si>
  <si>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</si>
  <si>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</si>
  <si>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</si>
  <si>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</si>
  <si>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</si>
  <si>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</si>
  <si>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</si>
  <si>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</si>
  <si>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</si>
  <si>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</si>
  <si>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</si>
  <si>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</si>
  <si>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</si>
  <si>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</si>
  <si>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</si>
  <si>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</si>
  <si>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</si>
  <si>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</si>
  <si>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</si>
  <si>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</si>
  <si>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</si>
  <si>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</si>
  <si>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</si>
  <si>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</si>
  <si>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</si>
  <si>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</si>
  <si>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</si>
  <si>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</si>
  <si>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</si>
  <si>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</si>
  <si>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</si>
  <si>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</si>
  <si>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</si>
  <si>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</si>
  <si>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</si>
  <si>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</si>
  <si>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</si>
  <si>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</si>
  <si>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</si>
  <si>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</si>
  <si>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</si>
  <si>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</si>
  <si>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</si>
  <si>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</si>
  <si>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</si>
  <si>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</si>
  <si>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</si>
  <si>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</si>
  <si>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</si>
  <si>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</si>
  <si>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</si>
  <si>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</si>
  <si>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</si>
  <si>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</si>
  <si>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</si>
  <si>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</si>
  <si>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</si>
  <si>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</si>
  <si>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</si>
  <si>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</si>
  <si>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</si>
  <si>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</si>
  <si>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</si>
  <si>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</si>
  <si>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</si>
  <si>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</si>
  <si>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</si>
  <si>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</si>
  <si>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</si>
  <si>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</si>
  <si>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</si>
  <si>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</si>
  <si>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</si>
  <si>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</si>
  <si>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</si>
  <si>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</si>
  <si>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</si>
  <si>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</si>
  <si>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</si>
  <si>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</si>
  <si>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</si>
  <si>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</si>
  <si>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</si>
  <si>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</si>
  <si>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</si>
  <si>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</si>
  <si>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</si>
  <si>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</si>
  <si>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</si>
  <si>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</si>
  <si>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</si>
  <si>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</si>
  <si>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</si>
  <si>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</si>
  <si>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</si>
  <si>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</si>
  <si>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</si>
  <si>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</si>
  <si>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</si>
  <si>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</si>
  <si>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</si>
  <si>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</si>
  <si>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</si>
  <si>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</si>
  <si>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</si>
  <si>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</si>
  <si>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</si>
  <si>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</si>
  <si>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</si>
  <si>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</si>
  <si>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</si>
  <si>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</si>
  <si>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</si>
  <si>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</si>
  <si>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</si>
  <si>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</si>
  <si>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</si>
  <si>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</si>
  <si>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</si>
  <si>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</si>
  <si>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</si>
  <si>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</si>
  <si>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</si>
  <si>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</si>
  <si>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</si>
  <si>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</si>
  <si>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</si>
  <si>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</si>
  <si>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</si>
  <si>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</si>
  <si>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</si>
  <si>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</si>
  <si>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</si>
  <si>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</si>
  <si>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</si>
  <si>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</si>
  <si>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</si>
  <si>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</si>
  <si>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</si>
  <si>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</si>
  <si>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</si>
  <si>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</si>
  <si>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</si>
  <si>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</si>
  <si>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</si>
  <si>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</si>
  <si>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</si>
  <si>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</si>
  <si>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</si>
  <si>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</si>
  <si>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</si>
  <si>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</si>
  <si>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</si>
  <si>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</si>
  <si>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</si>
  <si>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</si>
  <si>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</si>
  <si>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</si>
  <si>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</si>
  <si>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</si>
  <si>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</si>
  <si>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</si>
  <si>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</si>
  <si>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</si>
  <si>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</si>
  <si>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</si>
  <si>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</si>
  <si>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</si>
  <si>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</si>
  <si>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</si>
  <si>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</si>
  <si>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</si>
  <si>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</si>
  <si>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</si>
  <si>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</si>
  <si>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</si>
  <si>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</si>
  <si>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</si>
  <si>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</si>
  <si>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</si>
  <si>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</si>
  <si>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</si>
  <si>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</si>
  <si>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</si>
  <si>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</si>
  <si>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</si>
  <si>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</si>
  <si>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</si>
  <si>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</si>
  <si>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</si>
  <si>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</si>
  <si>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</si>
  <si>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</si>
  <si>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</si>
  <si>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</si>
  <si>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</si>
  <si>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</si>
  <si>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</si>
  <si>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</si>
  <si>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</si>
  <si>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</si>
  <si>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</si>
  <si>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</si>
  <si>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</si>
  <si>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</si>
  <si>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</si>
  <si>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</si>
  <si>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</si>
  <si>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</si>
  <si>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</si>
  <si>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</si>
  <si>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</si>
  <si>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</si>
  <si>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</si>
  <si>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</si>
  <si>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</si>
  <si>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</si>
  <si>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</si>
  <si>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</si>
  <si>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</si>
  <si>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</si>
  <si>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</si>
  <si>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</si>
  <si>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</si>
  <si>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</si>
  <si>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</si>
  <si>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</si>
  <si>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</si>
  <si>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</si>
  <si>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</si>
  <si>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</si>
  <si>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</si>
  <si>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</si>
  <si>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</si>
  <si>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</si>
  <si>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</si>
  <si>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</si>
  <si>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</si>
  <si>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</si>
  <si>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</si>
  <si>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</si>
  <si>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</si>
  <si>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</si>
  <si>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</si>
  <si>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</si>
  <si>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</si>
  <si>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</si>
  <si>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</si>
  <si>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</si>
  <si>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</si>
  <si>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</si>
  <si>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</si>
  <si>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</si>
  <si>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</si>
  <si>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</si>
  <si>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</si>
  <si>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</si>
  <si>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</si>
  <si>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</si>
  <si>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</si>
  <si>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</si>
  <si>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</si>
  <si>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</si>
  <si>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</si>
  <si>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</si>
  <si>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</si>
  <si>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</si>
  <si>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</si>
  <si>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</si>
  <si>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</si>
  <si>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</si>
  <si>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</si>
  <si>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</si>
  <si>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</si>
  <si>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</si>
  <si>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</si>
  <si>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</si>
  <si>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</si>
  <si>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</si>
  <si>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</si>
  <si>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</si>
  <si>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</si>
  <si>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</si>
  <si>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</si>
  <si>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</si>
  <si>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</si>
  <si>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</si>
  <si>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</si>
  <si>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</si>
  <si>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</si>
  <si>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</si>
  <si>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</si>
  <si>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</si>
  <si>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</si>
  <si>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</si>
  <si>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</si>
  <si>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</si>
  <si>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</si>
  <si>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</si>
  <si>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</si>
  <si>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</si>
  <si>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</si>
  <si>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</si>
  <si>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</si>
  <si>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</si>
  <si>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</si>
  <si>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</si>
  <si>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</si>
  <si>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</si>
  <si>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</si>
  <si>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</si>
  <si>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</si>
  <si>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</si>
  <si>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</si>
  <si>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</si>
  <si>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</si>
  <si>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</si>
  <si>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</si>
  <si>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</si>
  <si>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</si>
  <si>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</si>
  <si>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</si>
  <si>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</si>
  <si>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</si>
  <si>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</si>
  <si>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</si>
  <si>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</si>
  <si>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</si>
  <si>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</si>
  <si>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</si>
  <si>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</si>
  <si>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</si>
  <si>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</si>
  <si>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</si>
  <si>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</si>
  <si>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</si>
  <si>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</si>
  <si>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</si>
  <si>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</si>
  <si>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</si>
  <si>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</si>
  <si>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</si>
  <si>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</si>
  <si>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</si>
  <si>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</si>
  <si>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</si>
  <si>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</si>
  <si>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</si>
  <si>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</si>
  <si>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</si>
  <si>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</si>
  <si>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</si>
  <si>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</si>
  <si>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</si>
  <si>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</si>
  <si>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</si>
  <si>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</si>
  <si>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</si>
  <si>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</si>
  <si>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</si>
  <si>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</si>
  <si>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</si>
  <si>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</si>
  <si>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</si>
  <si>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</si>
  <si>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</si>
  <si>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</si>
  <si>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</si>
  <si>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</si>
  <si>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</si>
  <si>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</si>
  <si>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</si>
  <si>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</si>
  <si>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</si>
  <si>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</si>
  <si>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</si>
  <si>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</si>
  <si>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</si>
  <si>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</si>
  <si>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</si>
  <si>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</si>
  <si>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</si>
  <si>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</si>
  <si>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</si>
  <si>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</si>
  <si>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</si>
  <si>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</si>
  <si>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</si>
  <si>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</si>
  <si>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</si>
  <si>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</si>
  <si>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</si>
  <si>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</si>
  <si>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</si>
  <si>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</si>
  <si>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</si>
  <si>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</si>
  <si>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</si>
  <si>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</si>
  <si>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</si>
  <si>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</si>
  <si>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</si>
  <si>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</si>
  <si>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</si>
  <si>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</si>
  <si>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</si>
  <si>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</si>
  <si>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</si>
  <si>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</si>
  <si>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</si>
  <si>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</si>
  <si>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</si>
  <si>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</si>
  <si>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</si>
  <si>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</si>
  <si>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</si>
  <si>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</si>
  <si>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</si>
  <si>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</si>
  <si>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</si>
  <si>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</si>
  <si>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</si>
  <si>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</si>
  <si>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</si>
  <si>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</si>
  <si>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</si>
  <si>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</si>
  <si>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</si>
  <si>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</si>
  <si>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</si>
  <si>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</si>
  <si>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</si>
  <si>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</si>
  <si>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</si>
  <si>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</si>
  <si>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</si>
  <si>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</si>
  <si>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</si>
  <si>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</si>
  <si>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</si>
  <si>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</si>
  <si>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</si>
  <si>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</si>
  <si>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</si>
  <si>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</si>
  <si>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</si>
  <si>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</si>
  <si>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</si>
  <si>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</si>
  <si>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</si>
  <si>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</si>
  <si>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</si>
  <si>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</si>
  <si>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</si>
  <si>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</si>
  <si>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</si>
  <si>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</si>
  <si>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</si>
  <si>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</si>
  <si>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</si>
  <si>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</si>
  <si>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</si>
  <si>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</si>
  <si>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</si>
  <si>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</si>
  <si>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</si>
  <si>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</si>
  <si>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</si>
  <si>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</si>
  <si>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</si>
  <si>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</si>
  <si>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</si>
  <si>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</si>
  <si>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</si>
  <si>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</si>
  <si>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</si>
  <si>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</si>
  <si>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</si>
  <si>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</si>
  <si>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</si>
  <si>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</si>
  <si>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</si>
  <si>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</si>
  <si>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</si>
  <si>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</si>
  <si>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</si>
  <si>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</si>
  <si>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</si>
  <si>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</si>
  <si>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</si>
  <si>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</si>
  <si>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</si>
  <si>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</si>
  <si>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</si>
  <si>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</si>
  <si>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</si>
  <si>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</si>
  <si>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</si>
  <si>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</si>
  <si>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</si>
  <si>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</si>
  <si>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</si>
  <si>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</si>
  <si>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</si>
  <si>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</si>
  <si>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</si>
  <si>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</si>
  <si>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</si>
  <si>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</si>
  <si>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</si>
  <si>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</si>
  <si>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</si>
  <si>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</si>
  <si>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</si>
  <si>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</si>
  <si>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</si>
  <si>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</si>
  <si>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</si>
  <si>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</si>
  <si>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</si>
  <si>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</si>
  <si>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</si>
  <si>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</si>
  <si>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</si>
  <si>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</si>
  <si>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</si>
  <si>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</si>
  <si>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</si>
  <si>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</si>
  <si>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</si>
  <si>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</si>
  <si>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</si>
  <si>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</si>
  <si>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</si>
  <si>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</si>
  <si>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</si>
  <si>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</si>
  <si>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</si>
  <si>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</si>
  <si>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</si>
  <si>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</si>
  <si>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</si>
  <si>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</si>
  <si>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</si>
  <si>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</si>
  <si>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</si>
  <si>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</si>
  <si>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</si>
  <si>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</si>
  <si>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</si>
  <si>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</si>
  <si>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</si>
  <si>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</si>
  <si>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</si>
  <si>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</si>
  <si>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</si>
  <si>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</si>
  <si>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</si>
  <si>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</si>
  <si>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</si>
  <si>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</si>
  <si>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</si>
  <si>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</si>
  <si>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</si>
  <si>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</si>
  <si>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</si>
  <si>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</si>
  <si>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</si>
  <si>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</si>
  <si>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</si>
  <si>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</si>
  <si>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</si>
  <si>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</si>
  <si>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</si>
  <si>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</si>
  <si>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</si>
  <si>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</si>
  <si>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</si>
  <si>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</si>
  <si>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</si>
  <si>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</si>
  <si>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</si>
  <si>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</si>
  <si>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</si>
  <si>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</si>
  <si>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</si>
  <si>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</si>
  <si>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</si>
  <si>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</si>
  <si>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</si>
  <si>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</si>
  <si>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</si>
  <si>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</si>
  <si>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</si>
  <si>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</si>
  <si>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</si>
  <si>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</si>
  <si>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</si>
  <si>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</si>
  <si>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</si>
  <si>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</si>
  <si>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</si>
  <si>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</si>
  <si>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</si>
  <si>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</si>
  <si>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</si>
  <si>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</si>
  <si>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</si>
  <si>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</si>
  <si>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</si>
  <si>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</si>
  <si>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</si>
  <si>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</si>
  <si>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</si>
  <si>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</si>
  <si>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</si>
  <si>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</si>
  <si>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</si>
  <si>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</si>
  <si>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</si>
  <si>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</si>
  <si>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</si>
  <si>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</si>
  <si>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</si>
  <si>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</si>
  <si>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</si>
  <si>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</si>
  <si>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</si>
  <si>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</si>
  <si>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</si>
  <si>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</si>
  <si>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</si>
  <si>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</si>
  <si>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</si>
  <si>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</si>
  <si>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</si>
  <si>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</si>
  <si>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</si>
  <si>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</si>
  <si>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</si>
  <si>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</si>
  <si>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</si>
  <si>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</si>
  <si>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</si>
  <si>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</si>
  <si>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</si>
  <si>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</si>
  <si>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</si>
  <si>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</si>
  <si>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</si>
  <si>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</si>
  <si>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</si>
  <si>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</si>
  <si>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</si>
  <si>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</si>
  <si>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</si>
  <si>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</si>
  <si>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</si>
  <si>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</si>
  <si>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</si>
  <si>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</si>
  <si>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</si>
  <si>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</si>
  <si>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</si>
  <si>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</si>
  <si>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</si>
  <si>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</si>
  <si>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</si>
  <si>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</si>
  <si>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</si>
  <si>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</si>
  <si>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</si>
  <si>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</si>
  <si>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</si>
  <si>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</si>
  <si>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</si>
  <si>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</si>
  <si>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</si>
  <si>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</si>
  <si>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</si>
  <si>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</si>
  <si>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</si>
  <si>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</si>
  <si>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</si>
  <si>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</si>
  <si>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</si>
  <si>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</si>
  <si>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</si>
  <si>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</si>
  <si>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</si>
  <si>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</si>
  <si>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</si>
  <si>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</si>
  <si>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</si>
  <si>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</si>
  <si>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</si>
  <si>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</si>
  <si>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</si>
  <si>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</si>
  <si>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</si>
  <si>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</si>
  <si>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</si>
  <si>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</si>
  <si>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</si>
  <si>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</si>
  <si>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</si>
  <si>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</si>
  <si>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</si>
  <si>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</si>
  <si>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</si>
  <si>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</si>
  <si>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</si>
  <si>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</si>
  <si>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</si>
  <si>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</si>
  <si>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</si>
  <si>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</si>
  <si>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</si>
  <si>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</si>
  <si>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</si>
  <si>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</si>
  <si>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</si>
  <si>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</si>
  <si>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</si>
  <si>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</si>
  <si>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</si>
  <si>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</si>
  <si>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</si>
  <si>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</si>
  <si>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</si>
  <si>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</si>
  <si>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</si>
  <si>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</si>
  <si>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</si>
  <si>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</si>
  <si>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</si>
  <si>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</si>
  <si>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</si>
  <si>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</si>
  <si>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</si>
  <si>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</si>
  <si>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</si>
  <si>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</si>
  <si>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</si>
  <si>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</si>
  <si>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</si>
  <si>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</si>
  <si>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</si>
  <si>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</si>
  <si>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</si>
  <si>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</si>
  <si>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</si>
  <si>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</si>
  <si>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</si>
  <si>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</si>
  <si>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</si>
  <si>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</si>
  <si>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</si>
  <si>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</si>
  <si>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</si>
  <si>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</si>
  <si>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</si>
  <si>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</si>
  <si>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</si>
  <si>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</si>
  <si>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</si>
  <si>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</si>
  <si>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</si>
  <si>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</si>
  <si>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</si>
  <si>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</si>
  <si>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</si>
  <si>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</si>
  <si>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</si>
  <si>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</si>
  <si>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</si>
  <si>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</si>
  <si>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</si>
  <si>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</si>
  <si>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</si>
  <si>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</si>
  <si>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</si>
  <si>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</si>
  <si>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</si>
  <si>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</si>
  <si>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</si>
  <si>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</si>
  <si>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</si>
  <si>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</si>
  <si>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</si>
  <si>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</si>
  <si>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</si>
  <si>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</si>
  <si>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</si>
  <si>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</si>
  <si>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</si>
  <si>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</si>
  <si>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</si>
  <si>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</si>
  <si>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</si>
  <si>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</si>
  <si>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</si>
  <si>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</si>
  <si>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</si>
  <si>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</si>
  <si>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</si>
  <si>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</si>
  <si>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</si>
  <si>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</si>
  <si>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</si>
  <si>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</si>
  <si>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</si>
  <si>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</si>
  <si>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</si>
  <si>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</si>
  <si>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</si>
  <si>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</si>
  <si>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</si>
  <si>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</si>
  <si>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</si>
  <si>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</si>
  <si>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</si>
  <si>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</si>
  <si>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</si>
  <si>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</si>
  <si>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</si>
  <si>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</si>
  <si>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</si>
  <si>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</si>
  <si>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</si>
  <si>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</si>
  <si>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</si>
  <si>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</si>
  <si>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</si>
  <si>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</si>
  <si>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</si>
  <si>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</si>
  <si>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</si>
  <si>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</si>
  <si>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</si>
  <si>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</si>
  <si>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</si>
  <si>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</si>
  <si>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</si>
  <si>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</si>
  <si>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</si>
  <si>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</si>
  <si>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</si>
  <si>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</si>
  <si>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</si>
  <si>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</si>
  <si>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</si>
  <si>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</si>
  <si>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</si>
  <si>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</si>
  <si>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</si>
  <si>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</si>
  <si>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</si>
  <si>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</si>
  <si>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</si>
  <si>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</si>
  <si>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</si>
  <si>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</si>
  <si>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</si>
  <si>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</si>
  <si>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</si>
  <si>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</si>
  <si>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</si>
  <si>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</si>
  <si>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</si>
  <si>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</si>
  <si>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</si>
  <si>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</si>
  <si>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</si>
  <si>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</si>
  <si>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</si>
  <si>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</si>
  <si>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</si>
  <si>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</si>
  <si>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</si>
  <si>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</si>
  <si>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</si>
  <si>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</si>
  <si>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</si>
  <si>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</si>
  <si>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</si>
  <si>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</si>
  <si>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</si>
  <si>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</si>
  <si>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</si>
  <si>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</si>
  <si>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</si>
  <si>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</si>
  <si>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</si>
  <si>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</si>
  <si>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</si>
  <si>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</si>
  <si>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</si>
  <si>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</si>
  <si>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</si>
  <si>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</si>
  <si>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</si>
  <si>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</si>
  <si>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</si>
  <si>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</si>
  <si>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</si>
  <si>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</si>
  <si>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</si>
  <si>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</si>
  <si>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</si>
  <si>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</si>
  <si>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</si>
  <si>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</si>
  <si>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</si>
  <si>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</si>
  <si>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</si>
  <si>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</si>
  <si>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</si>
  <si>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</si>
  <si>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</si>
  <si>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</si>
  <si>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</si>
  <si>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</si>
  <si>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</si>
  <si>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</si>
  <si>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</si>
  <si>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</si>
  <si>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</si>
  <si>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</si>
  <si>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</si>
  <si>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</si>
  <si>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</si>
  <si>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</si>
  <si>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</si>
  <si>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</si>
  <si>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</si>
  <si>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</si>
  <si>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</si>
  <si>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</si>
  <si>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</si>
  <si>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</si>
  <si>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</si>
  <si>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</si>
  <si>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</si>
  <si>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</si>
  <si>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</si>
  <si>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</si>
  <si>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</si>
  <si>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</si>
  <si>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</si>
  <si>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</si>
  <si>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</si>
  <si>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</si>
  <si>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</si>
  <si>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</si>
  <si>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</si>
  <si>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</si>
  <si>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</si>
  <si>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</si>
  <si>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</si>
  <si>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</si>
  <si>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</si>
  <si>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</si>
  <si>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</si>
  <si>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</si>
  <si>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</si>
  <si>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</si>
  <si>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</si>
  <si>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</si>
  <si>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</si>
  <si>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</si>
  <si>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</si>
  <si>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</si>
  <si>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</si>
  <si>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</si>
  <si>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</si>
  <si>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</si>
  <si>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</si>
  <si>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</si>
  <si>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</si>
  <si>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</si>
  <si>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</si>
  <si>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</si>
  <si>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</si>
  <si>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</si>
  <si>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</si>
  <si>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</si>
  <si>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</si>
  <si>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</si>
  <si>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</si>
  <si>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</si>
  <si>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</si>
  <si>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</si>
  <si>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</si>
  <si>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</si>
  <si>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</si>
  <si>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</si>
  <si>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</si>
  <si>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</si>
  <si>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</si>
  <si>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</si>
  <si>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</si>
  <si>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</si>
  <si>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</si>
  <si>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</si>
  <si>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</si>
  <si>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</si>
  <si>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</si>
  <si>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</si>
  <si>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</si>
  <si>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</si>
  <si>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</si>
  <si>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</si>
  <si>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</si>
  <si>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</si>
  <si>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</si>
  <si>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</si>
  <si>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</si>
  <si>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</si>
  <si>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</si>
  <si>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</si>
  <si>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</si>
  <si>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</si>
  <si>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</si>
  <si>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</si>
  <si>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</si>
  <si>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</si>
  <si>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</si>
  <si>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</si>
  <si>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</si>
  <si>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</si>
  <si>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</si>
  <si>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</si>
  <si>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</si>
  <si>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</si>
  <si>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</si>
  <si>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</si>
  <si>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</si>
  <si>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</si>
  <si>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</si>
  <si>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</si>
  <si>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</si>
  <si>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</si>
  <si>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</si>
  <si>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</si>
  <si>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</si>
  <si>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</si>
  <si>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</si>
  <si>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</si>
  <si>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</si>
  <si>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</si>
  <si>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</si>
  <si>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</si>
  <si>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</si>
  <si>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</si>
  <si>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</si>
  <si>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</si>
  <si>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</si>
  <si>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</si>
  <si>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</si>
  <si>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</si>
  <si>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</si>
  <si>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</si>
  <si>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</si>
  <si>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</si>
  <si>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</si>
  <si>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</si>
  <si>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</si>
  <si>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</si>
  <si>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</si>
  <si>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</si>
  <si>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</si>
  <si>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</si>
  <si>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</si>
  <si>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</si>
  <si>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</si>
  <si>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</si>
  <si>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</si>
  <si>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</si>
  <si>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</si>
  <si>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</si>
  <si>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</si>
  <si>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</si>
  <si>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</si>
  <si>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</si>
  <si>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</si>
  <si>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</si>
  <si>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</si>
  <si>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</si>
  <si>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</si>
  <si>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</si>
  <si>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</si>
  <si>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</si>
  <si>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</si>
  <si>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</si>
  <si>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</si>
  <si>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</si>
  <si>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</si>
  <si>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</si>
  <si>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</si>
  <si>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</si>
  <si>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</si>
  <si>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</si>
  <si>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</si>
  <si>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</si>
  <si>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</si>
  <si>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</si>
  <si>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</si>
  <si>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</si>
  <si>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</si>
  <si>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</si>
  <si>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</si>
  <si>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</si>
  <si>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</si>
  <si>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</si>
  <si>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</si>
  <si>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</si>
  <si>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</si>
  <si>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</si>
  <si>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</si>
  <si>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</si>
  <si>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</si>
  <si>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</si>
  <si>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</si>
  <si>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</si>
  <si>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</si>
  <si>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</si>
  <si>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</si>
  <si>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</si>
  <si>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</si>
  <si>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</si>
  <si>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</si>
  <si>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</si>
  <si>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</si>
  <si>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</si>
  <si>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</si>
  <si>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</si>
  <si>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</si>
  <si>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</si>
  <si>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</si>
  <si>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</si>
  <si>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</si>
  <si>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</si>
  <si>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</si>
  <si>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</si>
  <si>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</si>
  <si>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</si>
  <si>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</si>
  <si>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</si>
  <si>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</si>
  <si>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</si>
  <si>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</si>
  <si>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</si>
  <si>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</si>
  <si>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</si>
  <si>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</si>
  <si>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</si>
  <si>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</si>
  <si>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</si>
  <si>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</si>
  <si>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</si>
  <si>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</si>
  <si>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</si>
  <si>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</si>
  <si>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</si>
  <si>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</si>
  <si>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</si>
  <si>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</si>
  <si>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</si>
  <si>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</si>
  <si>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</si>
  <si>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</si>
  <si>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</si>
  <si>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</si>
  <si>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</si>
  <si>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</si>
  <si>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</si>
  <si>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</si>
  <si>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</si>
  <si>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</si>
  <si>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</si>
  <si>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</si>
  <si>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</si>
  <si>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</si>
  <si>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</si>
  <si>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</si>
  <si>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</si>
  <si>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</si>
  <si>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</si>
  <si>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</si>
  <si>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</si>
  <si>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</si>
  <si>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</si>
  <si>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</si>
  <si>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</si>
  <si>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</si>
  <si>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</si>
  <si>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</si>
  <si>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</si>
  <si>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</si>
  <si>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</si>
  <si>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</si>
  <si>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</si>
  <si>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</si>
  <si>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</si>
  <si>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</si>
  <si>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</si>
  <si>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</si>
  <si>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</si>
  <si>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</si>
  <si>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</si>
  <si>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</si>
  <si>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</si>
  <si>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</si>
  <si>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</si>
  <si>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</si>
  <si>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</si>
  <si>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</si>
  <si>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</si>
  <si>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</si>
  <si>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</si>
  <si>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</si>
  <si>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</si>
  <si>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</si>
  <si>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</si>
  <si>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</si>
  <si>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</si>
  <si>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</si>
  <si>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</si>
  <si>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</si>
  <si>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</si>
  <si>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</si>
  <si>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</si>
  <si>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</si>
  <si>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</si>
  <si>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</si>
  <si>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</si>
  <si>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</si>
  <si>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</si>
  <si>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</si>
  <si>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</si>
  <si>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</si>
  <si>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</si>
  <si>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</si>
  <si>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</si>
  <si>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</si>
  <si>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</si>
  <si>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</si>
  <si>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</si>
  <si>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</si>
  <si>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</si>
  <si>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</si>
  <si>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</si>
  <si>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</si>
  <si>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</si>
  <si>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</si>
  <si>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</si>
  <si>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</si>
  <si>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</si>
  <si>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</si>
  <si>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</si>
  <si>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</si>
  <si>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</si>
  <si>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</si>
  <si>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</si>
  <si>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</si>
  <si>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</si>
  <si>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</si>
  <si>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</si>
  <si>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</si>
  <si>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</si>
  <si>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</si>
  <si>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</si>
  <si>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</si>
  <si>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</si>
  <si>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</si>
  <si>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</si>
  <si>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</si>
  <si>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</si>
  <si>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</si>
  <si>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</si>
  <si>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</si>
  <si>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</si>
  <si>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</si>
  <si>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</si>
  <si>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</si>
  <si>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</si>
  <si>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</si>
  <si>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</si>
  <si>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</si>
  <si>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</si>
  <si>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</si>
  <si>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</si>
  <si>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</si>
  <si>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</si>
  <si>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</si>
  <si>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</si>
  <si>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</si>
  <si>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</si>
  <si>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</si>
  <si>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</si>
  <si>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</si>
  <si>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</si>
  <si>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</si>
  <si>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</si>
  <si>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</si>
  <si>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</si>
  <si>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</si>
  <si>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</si>
  <si>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</si>
  <si>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</si>
  <si>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</si>
  <si>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</si>
  <si>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</si>
  <si>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</si>
  <si>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</si>
  <si>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</si>
  <si>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</si>
  <si>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</si>
  <si>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</si>
  <si>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</si>
  <si>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</si>
  <si>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</si>
  <si>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</si>
  <si>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</si>
  <si>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</si>
  <si>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</si>
  <si>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</si>
  <si>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</si>
  <si>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</si>
  <si>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</si>
  <si>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</si>
  <si>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</si>
  <si>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</si>
  <si>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</si>
  <si>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</si>
  <si>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</si>
  <si>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</si>
  <si>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</si>
  <si>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</si>
  <si>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</si>
  <si>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</si>
  <si>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</si>
  <si>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</si>
  <si>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</si>
  <si>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</si>
  <si>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</si>
  <si>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</si>
  <si>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</si>
  <si>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</si>
  <si>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</si>
  <si>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</si>
  <si>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</si>
  <si>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</si>
  <si>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</si>
  <si>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</si>
  <si>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</si>
  <si>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</si>
  <si>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</si>
  <si>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</si>
  <si>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</si>
  <si>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</si>
  <si>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</si>
  <si>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</si>
  <si>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</si>
  <si>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</si>
  <si>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</si>
  <si>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</si>
  <si>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</si>
  <si>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</si>
  <si>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</si>
  <si>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</si>
  <si>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</si>
  <si>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</si>
  <si>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</si>
  <si>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</si>
  <si>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</si>
  <si>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</si>
  <si>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</si>
  <si>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</si>
  <si>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</si>
  <si>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</si>
  <si>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</si>
  <si>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</si>
  <si>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</si>
  <si>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</si>
  <si>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</si>
  <si>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</si>
  <si>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</si>
  <si>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</si>
  <si>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</si>
  <si>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</si>
  <si>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</si>
  <si>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</si>
  <si>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</si>
  <si>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</si>
  <si>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</si>
  <si>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</si>
  <si>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</si>
  <si>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</si>
  <si>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</si>
  <si>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</si>
  <si>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</si>
  <si>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</si>
  <si>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</si>
  <si>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</si>
  <si>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</si>
  <si>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</si>
  <si>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</si>
  <si>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</si>
  <si>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</si>
  <si>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</si>
  <si>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</si>
  <si>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</si>
  <si>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</si>
  <si>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</si>
  <si>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</si>
  <si>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</si>
  <si>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</si>
  <si>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</si>
  <si>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</si>
  <si>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</si>
  <si>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</si>
  <si>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</si>
  <si>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</si>
  <si>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</si>
  <si>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</si>
  <si>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</si>
  <si>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</si>
  <si>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</si>
  <si>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</si>
  <si>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</si>
  <si>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</si>
  <si>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</si>
  <si>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</si>
  <si>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</si>
  <si>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</si>
  <si>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</si>
  <si>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</si>
  <si>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</si>
  <si>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</si>
  <si>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</si>
  <si>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</si>
  <si>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</si>
  <si>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</si>
  <si>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</si>
  <si>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</si>
  <si>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</si>
  <si>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</si>
  <si>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</si>
  <si>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</si>
  <si>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</si>
  <si>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</si>
  <si>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</si>
  <si>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</si>
  <si>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</si>
  <si>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</si>
  <si>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</si>
  <si>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</si>
  <si>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</si>
  <si>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</si>
  <si>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</si>
  <si>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</si>
  <si>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</si>
  <si>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</si>
  <si>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</si>
  <si>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</si>
  <si>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</si>
  <si>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</si>
  <si>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</si>
  <si>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</si>
  <si>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</si>
  <si>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</si>
  <si>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</si>
  <si>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</si>
  <si>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</si>
  <si>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</si>
  <si>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</si>
  <si>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</si>
  <si>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</si>
  <si>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</si>
  <si>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</si>
  <si>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</si>
  <si>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</si>
  <si>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</si>
  <si>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</si>
  <si>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</si>
  <si>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</si>
  <si>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</si>
  <si>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</si>
  <si>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</si>
  <si>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</si>
  <si>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</si>
  <si>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</si>
  <si>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</si>
  <si>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</si>
  <si>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</si>
  <si>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</si>
  <si>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</si>
  <si>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</si>
  <si>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</si>
  <si>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</si>
  <si>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</si>
  <si>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</si>
  <si>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</si>
  <si>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</si>
  <si>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</si>
  <si>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</si>
  <si>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</si>
  <si>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</si>
  <si>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</si>
  <si>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</si>
  <si>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</si>
  <si>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</si>
  <si>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</si>
  <si>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</si>
  <si>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</si>
  <si>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</si>
  <si>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</si>
  <si>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</si>
  <si>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</si>
  <si>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</si>
  <si>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</si>
  <si>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</si>
  <si>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</si>
  <si>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</si>
  <si>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</si>
  <si>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</si>
  <si>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</si>
  <si>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</si>
  <si>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</si>
  <si>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</si>
  <si>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</si>
  <si>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</si>
  <si>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</si>
  <si>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</si>
  <si>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</si>
  <si>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</si>
  <si>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</si>
  <si>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</si>
  <si>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</si>
  <si>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</si>
  <si>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</si>
  <si>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</si>
  <si>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</si>
  <si>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</si>
  <si>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</si>
  <si>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</si>
  <si>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</si>
  <si>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</si>
  <si>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</si>
  <si>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</si>
  <si>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</si>
  <si>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</si>
  <si>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</si>
  <si>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</si>
  <si>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</si>
  <si>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</si>
  <si>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</si>
  <si>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</si>
  <si>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</si>
  <si>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</si>
  <si>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</si>
  <si>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</si>
  <si>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</si>
  <si>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</si>
  <si>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</si>
  <si>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</si>
  <si>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</si>
  <si>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</si>
  <si>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</si>
  <si>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</si>
  <si>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</si>
  <si>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</si>
  <si>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</si>
  <si>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</si>
  <si>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</si>
  <si>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</si>
  <si>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</si>
  <si>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</si>
  <si>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</si>
  <si>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</si>
  <si>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</si>
  <si>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</si>
  <si>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</si>
  <si>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</si>
  <si>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</si>
  <si>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</si>
  <si>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</si>
  <si>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</si>
  <si>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</si>
  <si>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</si>
  <si>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</si>
  <si>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</si>
  <si>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</si>
  <si>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</si>
  <si>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</si>
  <si>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</si>
  <si>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</si>
  <si>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</si>
  <si>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</si>
  <si>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</si>
  <si>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</si>
  <si>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</si>
  <si>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</si>
  <si>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</si>
  <si>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</si>
  <si>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</si>
  <si>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</si>
  <si>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</si>
  <si>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</si>
  <si>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</si>
  <si>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</si>
  <si>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</si>
  <si>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</si>
  <si>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</si>
  <si>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</si>
  <si>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</si>
  <si>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</si>
  <si>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</si>
  <si>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</si>
  <si>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</si>
  <si>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</si>
  <si>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</si>
  <si>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</si>
  <si>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</si>
  <si>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</si>
  <si>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</si>
  <si>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</si>
  <si>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</si>
  <si>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</si>
  <si>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</si>
  <si>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</si>
  <si>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</si>
  <si>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</si>
  <si>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</si>
  <si>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</si>
  <si>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</si>
  <si>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</si>
  <si>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</si>
  <si>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</si>
  <si>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</si>
  <si>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</si>
  <si>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</si>
  <si>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</si>
  <si>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</si>
  <si>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</si>
  <si>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</si>
  <si>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</si>
  <si>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</si>
  <si>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</si>
  <si>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</si>
  <si>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</si>
  <si>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</si>
  <si>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</si>
  <si>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</si>
  <si>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</si>
  <si>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</si>
  <si>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</si>
  <si>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</si>
  <si>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</si>
  <si>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</si>
  <si>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</si>
  <si>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</si>
  <si>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</si>
  <si>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</si>
  <si>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</si>
  <si>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</si>
  <si>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</si>
  <si>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</si>
  <si>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</si>
  <si>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</si>
  <si>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</si>
  <si>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</si>
  <si>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</si>
  <si>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</si>
  <si>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</si>
  <si>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</si>
  <si>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</si>
  <si>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</si>
  <si>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</si>
  <si>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</si>
  <si>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</si>
  <si>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</si>
  <si>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</si>
  <si>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</si>
  <si>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</si>
  <si>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</si>
  <si>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</si>
  <si>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</si>
  <si>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</si>
  <si>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</si>
  <si>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</si>
  <si>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</si>
  <si>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</si>
  <si>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</si>
  <si>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</si>
  <si>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</si>
  <si>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</si>
  <si>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</si>
  <si>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</si>
  <si>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</si>
  <si>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</si>
  <si>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</si>
  <si>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</si>
  <si>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</si>
  <si>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</si>
  <si>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</si>
  <si>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</si>
  <si>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</si>
  <si>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</si>
  <si>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</si>
  <si>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</si>
  <si>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</si>
  <si>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</si>
  <si>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</si>
  <si>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</si>
  <si>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</si>
  <si>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</si>
  <si>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</si>
  <si>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</si>
  <si>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</si>
  <si>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</si>
  <si>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</si>
  <si>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</si>
  <si>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</si>
  <si>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</si>
  <si>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</si>
  <si>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</si>
  <si>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</si>
  <si>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</si>
  <si>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</si>
  <si>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</si>
  <si>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</si>
  <si>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</si>
  <si>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</si>
  <si>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</si>
  <si>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</si>
  <si>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</si>
  <si>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</si>
  <si>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</si>
  <si>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</si>
  <si>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</si>
  <si>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</si>
  <si>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</si>
  <si>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</si>
  <si>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</si>
  <si>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</si>
  <si>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</si>
  <si>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</si>
  <si>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</si>
  <si>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</si>
  <si>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</si>
  <si>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</si>
  <si>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</si>
  <si>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</si>
  <si>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</si>
  <si>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</si>
  <si>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</si>
  <si>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</si>
  <si>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</si>
  <si>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</si>
  <si>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</si>
  <si>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</si>
  <si>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</si>
  <si>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</si>
  <si>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</si>
  <si>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</si>
  <si>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</si>
  <si>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</si>
  <si>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</si>
  <si>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</si>
  <si>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</si>
  <si>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</si>
  <si>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</si>
  <si>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</si>
  <si>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</si>
  <si>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</si>
  <si>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</si>
  <si>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</si>
  <si>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</si>
  <si>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</si>
  <si>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</si>
  <si>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</si>
  <si>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</si>
  <si>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</si>
  <si>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</si>
  <si>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</si>
  <si>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</si>
  <si>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</si>
  <si>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</si>
  <si>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</si>
  <si>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</si>
  <si>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</si>
  <si>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</si>
  <si>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</si>
  <si>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</si>
  <si>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</si>
  <si>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</si>
  <si>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</si>
  <si>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</si>
  <si>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</si>
  <si>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</si>
  <si>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</si>
  <si>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</si>
  <si>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</si>
  <si>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</si>
  <si>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</si>
  <si>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</si>
  <si>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</si>
  <si>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</si>
  <si>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</si>
  <si>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</si>
  <si>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</si>
  <si>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</si>
  <si>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</si>
  <si>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</si>
  <si>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</si>
  <si>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</si>
  <si>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</si>
  <si>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</si>
  <si>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</si>
  <si>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</si>
  <si>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</si>
  <si>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</si>
  <si>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</si>
  <si>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</si>
  <si>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</si>
  <si>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</si>
  <si>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</si>
  <si>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</si>
  <si>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</si>
  <si>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</si>
  <si>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</si>
  <si>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</si>
  <si>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</si>
  <si>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</si>
  <si>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</si>
  <si>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</si>
  <si>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</si>
  <si>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</si>
  <si>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</si>
  <si>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</si>
  <si>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</si>
  <si>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</si>
  <si>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</si>
  <si>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</si>
  <si>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</si>
  <si>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</si>
  <si>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</si>
  <si>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</si>
  <si>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</si>
  <si>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</si>
  <si>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</si>
  <si>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</si>
  <si>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</si>
  <si>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</si>
  <si>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</si>
  <si>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</si>
  <si>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</si>
  <si>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</si>
  <si>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</si>
  <si>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</si>
  <si>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</si>
  <si>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</si>
  <si>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</si>
  <si>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</si>
  <si>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</si>
  <si>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</si>
  <si>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</si>
  <si>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</si>
  <si>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</si>
  <si>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</si>
  <si>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</si>
  <si>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</si>
  <si>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</si>
  <si>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</si>
  <si>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</si>
  <si>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</si>
  <si>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</si>
  <si>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</si>
  <si>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</si>
  <si>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</si>
  <si>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</si>
  <si>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</si>
  <si>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</si>
  <si>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</si>
  <si>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</si>
  <si>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</si>
  <si>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</si>
  <si>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</si>
  <si>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</si>
  <si>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</si>
  <si>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</si>
  <si>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</si>
  <si>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</si>
  <si>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</si>
  <si>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</si>
  <si>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</si>
  <si>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</si>
  <si>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</si>
  <si>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</si>
  <si>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</si>
  <si>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</si>
  <si>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</si>
  <si>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</si>
  <si>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</si>
  <si>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</si>
  <si>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</si>
  <si>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</si>
  <si>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</si>
  <si>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</si>
  <si>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</si>
  <si>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</si>
  <si>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</si>
  <si>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</si>
  <si>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</si>
  <si>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</si>
  <si>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</si>
  <si>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</si>
  <si>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</si>
  <si>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</si>
  <si>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</si>
  <si>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</si>
  <si>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</si>
  <si>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</si>
  <si>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</si>
  <si>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</si>
  <si>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</si>
  <si>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</si>
  <si>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</si>
  <si>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</si>
  <si>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</si>
  <si>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</si>
  <si>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</si>
  <si>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</si>
  <si>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</si>
  <si>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</si>
  <si>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</si>
  <si>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</si>
  <si>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</si>
  <si>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</si>
  <si>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</si>
  <si>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</si>
  <si>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</si>
  <si>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</si>
  <si>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</si>
  <si>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</si>
  <si>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</si>
  <si>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</si>
  <si>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</si>
  <si>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</si>
  <si>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</si>
  <si>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</si>
  <si>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</si>
  <si>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</si>
  <si>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</si>
  <si>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</si>
  <si>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</si>
  <si>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</si>
  <si>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</si>
  <si>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</si>
  <si>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</si>
  <si>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</si>
  <si>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</si>
  <si>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</si>
  <si>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</si>
  <si>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</si>
  <si>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</si>
  <si>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</si>
  <si>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</si>
  <si>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</si>
  <si>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</si>
  <si>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</si>
  <si>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</si>
  <si>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</si>
  <si>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</si>
  <si>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</si>
  <si>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</si>
  <si>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</si>
  <si>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</si>
  <si>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</si>
  <si>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</si>
  <si>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</si>
  <si>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</si>
  <si>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</si>
  <si>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</si>
  <si>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</si>
  <si>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</si>
  <si>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</si>
  <si>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</si>
  <si>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</si>
  <si>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</si>
  <si>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</si>
  <si>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</si>
  <si>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</si>
  <si>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</si>
  <si>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</si>
  <si>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</si>
  <si>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</si>
  <si>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</si>
  <si>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</si>
  <si>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</si>
  <si>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</si>
  <si>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</si>
  <si>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</si>
  <si>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</si>
  <si>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</si>
  <si>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</si>
  <si>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</si>
  <si>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</si>
  <si>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</si>
  <si>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</si>
  <si>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</si>
  <si>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</si>
  <si>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</si>
  <si>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</si>
  <si>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</si>
  <si>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</si>
  <si>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</si>
  <si>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</si>
  <si>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</si>
  <si>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</si>
  <si>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</si>
  <si>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</si>
  <si>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</si>
  <si>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</si>
  <si>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</si>
  <si>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</si>
  <si>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</si>
  <si>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</si>
  <si>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</si>
  <si>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</si>
  <si>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</si>
  <si>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</si>
  <si>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</si>
  <si>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</si>
  <si>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</si>
  <si>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</si>
  <si>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</si>
  <si>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</si>
  <si>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</si>
  <si>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</si>
  <si>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</si>
  <si>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</si>
  <si>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</si>
  <si>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</si>
  <si>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</si>
  <si>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</si>
  <si>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</si>
  <si>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</si>
  <si>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</si>
  <si>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</si>
  <si>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</si>
  <si>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</si>
  <si>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</si>
  <si>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</si>
  <si>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</si>
  <si>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</si>
  <si>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</si>
  <si>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</si>
  <si>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</si>
  <si>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</si>
  <si>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</si>
  <si>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</si>
  <si>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</si>
  <si>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</si>
  <si>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</si>
  <si>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</si>
  <si>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</si>
  <si>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</si>
  <si>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</si>
  <si>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</si>
  <si>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</si>
  <si>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</si>
  <si>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</si>
  <si>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</si>
  <si>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</si>
  <si>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</si>
  <si>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</si>
  <si>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</si>
  <si>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</si>
  <si>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</si>
  <si>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</si>
  <si>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</si>
  <si>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</si>
  <si>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</si>
  <si>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</si>
  <si>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</si>
  <si>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</si>
  <si>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</si>
  <si>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</si>
  <si>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</si>
  <si>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</si>
  <si>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</si>
  <si>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</si>
  <si>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</si>
  <si>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</si>
  <si>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</si>
  <si>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</si>
  <si>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</si>
  <si>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</si>
  <si>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</si>
  <si>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</si>
  <si>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</si>
  <si>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</si>
  <si>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</si>
  <si>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</si>
  <si>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</si>
  <si>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</si>
  <si>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</si>
  <si>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</si>
  <si>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</si>
  <si>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</si>
  <si>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</si>
  <si>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</si>
  <si>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</si>
  <si>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</si>
  <si>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</si>
  <si>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</si>
  <si>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</si>
  <si>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</si>
  <si>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</si>
  <si>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</si>
  <si>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</si>
  <si>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</si>
  <si>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</si>
  <si>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</si>
  <si>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</si>
  <si>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</si>
  <si>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</si>
  <si>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</si>
  <si>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</si>
  <si>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</si>
  <si>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</si>
  <si>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</si>
  <si>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</si>
  <si>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</si>
  <si>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</si>
  <si>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</si>
  <si>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</si>
  <si>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</si>
  <si>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</si>
  <si>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</si>
  <si>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</si>
  <si>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</si>
  <si>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</si>
  <si>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</si>
  <si>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</si>
  <si>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</si>
  <si>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</si>
  <si>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</si>
  <si>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</si>
  <si>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</si>
  <si>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</si>
  <si>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</si>
  <si>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</si>
  <si>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</si>
  <si>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</si>
  <si>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</si>
  <si>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</si>
  <si>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</si>
  <si>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</si>
  <si>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</si>
  <si>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</si>
  <si>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</si>
  <si>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</si>
  <si>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</si>
  <si>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</si>
  <si>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</si>
  <si>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</si>
  <si>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</si>
  <si>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</si>
  <si>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</si>
  <si>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</si>
  <si>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</si>
  <si>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</si>
  <si>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</si>
  <si>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</si>
  <si>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</si>
  <si>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</si>
  <si>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</si>
  <si>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</si>
  <si>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</si>
  <si>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</si>
  <si>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</si>
  <si>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</si>
  <si>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</si>
  <si>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</si>
  <si>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</si>
  <si>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</si>
  <si>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</si>
  <si>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</si>
  <si>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</si>
  <si>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</si>
  <si>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</si>
  <si>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</si>
  <si>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</si>
  <si>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</si>
  <si>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</si>
  <si>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</si>
  <si>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</si>
  <si>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</si>
  <si>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</si>
  <si>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</si>
  <si>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</si>
  <si>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</si>
  <si>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</si>
  <si>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</si>
  <si>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</si>
  <si>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</si>
  <si>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</si>
  <si>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</si>
  <si>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</si>
  <si>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</si>
  <si>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</si>
  <si>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</si>
  <si>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</si>
  <si>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</si>
  <si>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</si>
  <si>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</si>
  <si>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</si>
  <si>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</si>
  <si>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</si>
  <si>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</si>
  <si>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</si>
  <si>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</si>
  <si>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</si>
  <si>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</si>
  <si>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</si>
  <si>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</si>
  <si>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</si>
  <si>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</si>
  <si>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</si>
  <si>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</si>
  <si>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</si>
  <si>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</si>
  <si>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</si>
  <si>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</si>
  <si>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</si>
  <si>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</si>
  <si>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</si>
  <si>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</si>
  <si>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</si>
  <si>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</si>
  <si>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</si>
  <si>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</si>
  <si>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</si>
  <si>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</si>
  <si>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</si>
  <si>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</si>
  <si>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</si>
  <si>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</si>
  <si>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</si>
  <si>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</si>
  <si>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</si>
  <si>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</si>
  <si>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</si>
  <si>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</si>
  <si>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</si>
  <si>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</si>
  <si>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</si>
  <si>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</si>
  <si>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</si>
  <si>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</si>
  <si>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</si>
  <si>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</si>
  <si>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</si>
  <si>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</si>
  <si>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</si>
  <si>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</si>
  <si>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</si>
  <si>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</si>
  <si>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</si>
  <si>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</si>
  <si>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</si>
  <si>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</si>
  <si>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</si>
  <si>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</si>
  <si>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</si>
  <si>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</si>
  <si>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</si>
  <si>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</si>
  <si>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</si>
  <si>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</si>
  <si>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</si>
  <si>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</si>
  <si>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</si>
  <si>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</si>
  <si>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</si>
  <si>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</si>
  <si>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</si>
  <si>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</si>
  <si>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</si>
  <si>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</si>
  <si>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</si>
  <si>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</si>
  <si>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</si>
  <si>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</si>
  <si>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</si>
  <si>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</si>
  <si>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</si>
  <si>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</si>
  <si>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</si>
  <si>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</si>
  <si>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</si>
  <si>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</si>
  <si>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</si>
  <si>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</si>
  <si>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</si>
  <si>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</si>
  <si>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</si>
  <si>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</si>
  <si>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</si>
  <si>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</si>
  <si>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</si>
  <si>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</si>
  <si>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</si>
  <si>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</si>
  <si>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</si>
  <si>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</si>
  <si>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</si>
  <si>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</si>
  <si>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</si>
  <si>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</si>
  <si>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</si>
  <si>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</si>
  <si>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</si>
  <si>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</si>
  <si>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</si>
  <si>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</si>
  <si>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</si>
  <si>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</si>
  <si>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</si>
  <si>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</si>
  <si>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</si>
  <si>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</si>
  <si>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</si>
  <si>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</si>
  <si>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</si>
  <si>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</si>
  <si>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</si>
  <si>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</si>
  <si>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</si>
  <si>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</si>
  <si>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</si>
  <si>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</si>
  <si>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</si>
  <si>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</si>
  <si>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</si>
  <si>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</si>
  <si>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</si>
  <si>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</si>
  <si>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</si>
  <si>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</si>
  <si>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</si>
  <si>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</si>
  <si>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</si>
  <si>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</si>
  <si>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</si>
  <si>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</si>
  <si>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</si>
  <si>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</si>
  <si>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</si>
  <si>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</si>
  <si>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</si>
  <si>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</si>
  <si>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</si>
  <si>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</si>
  <si>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</si>
  <si>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</si>
  <si>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</si>
  <si>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</si>
  <si>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</si>
  <si>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</si>
  <si>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</si>
  <si>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</si>
  <si>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</si>
  <si>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</si>
  <si>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</si>
  <si>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</si>
  <si>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</si>
  <si>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</si>
  <si>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</si>
  <si>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</si>
  <si>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</si>
  <si>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</si>
  <si>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</si>
  <si>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</si>
  <si>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</si>
  <si>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</si>
  <si>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</si>
  <si>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</si>
  <si>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</si>
  <si>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</si>
  <si>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</si>
  <si>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</si>
  <si>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</si>
  <si>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</si>
  <si>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</si>
  <si>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</si>
  <si>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</si>
  <si>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</si>
  <si>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</si>
  <si>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</si>
  <si>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</si>
  <si>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</si>
  <si>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</si>
  <si>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</si>
  <si>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</si>
  <si>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</si>
  <si>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</si>
  <si>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</si>
  <si>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</si>
  <si>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</si>
  <si>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</si>
  <si>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</si>
  <si>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</si>
  <si>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</si>
  <si>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</si>
  <si>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</si>
  <si>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</si>
  <si>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</si>
  <si>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</si>
  <si>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</si>
  <si>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</si>
  <si>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</si>
  <si>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</si>
  <si>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</si>
  <si>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</si>
  <si>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</si>
  <si>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</si>
  <si>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</si>
  <si>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</si>
  <si>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</si>
  <si>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</si>
  <si>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</si>
  <si>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</si>
  <si>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</si>
  <si>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</si>
  <si>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</si>
  <si>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</si>
  <si>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</si>
  <si>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</si>
  <si>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</si>
  <si>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</si>
  <si>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</si>
  <si>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</si>
  <si>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</si>
  <si>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</si>
  <si>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</si>
  <si>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</si>
  <si>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</si>
  <si>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</si>
  <si>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</si>
  <si>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</si>
  <si>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</si>
  <si>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</si>
  <si>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</si>
  <si>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</si>
  <si>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</si>
  <si>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</si>
  <si>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</si>
  <si>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</si>
  <si>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</si>
  <si>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</si>
  <si>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</si>
  <si>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</si>
  <si>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</si>
  <si>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</si>
  <si>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</si>
  <si>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</si>
  <si>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</si>
  <si>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</si>
  <si>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</si>
  <si>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</si>
  <si>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</si>
  <si>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</si>
  <si>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</si>
  <si>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</si>
  <si>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</si>
  <si>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</si>
  <si>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</si>
  <si>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</si>
  <si>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</si>
  <si>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</si>
  <si>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</si>
  <si>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</si>
  <si>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</si>
  <si>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</si>
  <si>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</si>
  <si>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</si>
  <si>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</si>
  <si>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</si>
  <si>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</si>
  <si>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</si>
  <si>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</si>
  <si>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</si>
  <si>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</si>
  <si>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</si>
  <si>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</si>
  <si>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</si>
  <si>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</si>
  <si>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</si>
  <si>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</si>
  <si>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</si>
  <si>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</si>
  <si>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</si>
  <si>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</si>
  <si>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</si>
  <si>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</si>
  <si>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</si>
  <si>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</si>
  <si>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</si>
  <si>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</si>
  <si>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</si>
  <si>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</si>
  <si>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</si>
  <si>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</si>
  <si>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</si>
  <si>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</si>
  <si>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</si>
  <si>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</si>
  <si>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</si>
  <si>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</si>
  <si>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</si>
  <si>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</si>
  <si>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</si>
  <si>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</si>
  <si>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</si>
  <si>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</si>
  <si>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</si>
  <si>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</si>
  <si>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</si>
  <si>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</si>
  <si>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</si>
  <si>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</si>
  <si>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</si>
  <si>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</si>
  <si>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</si>
  <si>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</si>
  <si>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</si>
  <si>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</si>
  <si>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</si>
  <si>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</si>
  <si>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</si>
  <si>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</si>
  <si>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</si>
  <si>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</si>
  <si>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</si>
  <si>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</si>
  <si>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</si>
  <si>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</si>
  <si>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</si>
  <si>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</si>
  <si>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</si>
  <si>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</si>
  <si>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</si>
  <si>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</si>
  <si>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</si>
  <si>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</si>
  <si>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</si>
  <si>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</si>
  <si>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</si>
  <si>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</si>
  <si>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</si>
  <si>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</si>
  <si>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</si>
  <si>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</si>
  <si>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</si>
  <si>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</si>
  <si>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</si>
  <si>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</si>
  <si>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</si>
  <si>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</si>
  <si>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</si>
  <si>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</si>
  <si>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</si>
  <si>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</si>
  <si>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</si>
  <si>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</si>
  <si>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</si>
  <si>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</si>
  <si>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</si>
  <si>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</si>
  <si>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</si>
  <si>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</si>
  <si>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</si>
  <si>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</si>
  <si>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</si>
  <si>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</si>
  <si>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</si>
  <si>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</si>
  <si>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</si>
  <si>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</si>
  <si>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</si>
  <si>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</si>
  <si>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</si>
  <si>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</si>
  <si>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</si>
  <si>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</si>
  <si>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</si>
  <si>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</si>
  <si>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</si>
  <si>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</si>
  <si>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</si>
  <si>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</si>
  <si>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</si>
  <si>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</si>
  <si>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</si>
  <si>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</si>
  <si>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</si>
  <si>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</si>
  <si>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</si>
  <si>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</si>
  <si>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</si>
  <si>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</si>
  <si>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</si>
  <si>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</si>
  <si>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</si>
  <si>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</si>
  <si>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</si>
  <si>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</si>
  <si>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</si>
  <si>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</si>
  <si>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</si>
  <si>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</si>
  <si>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</si>
  <si>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</si>
  <si>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</si>
  <si>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</si>
  <si>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</si>
  <si>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</si>
  <si>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</si>
  <si>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</si>
  <si>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</si>
  <si>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</si>
  <si>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</si>
  <si>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</si>
  <si>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</si>
  <si>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</si>
  <si>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</si>
  <si>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</si>
  <si>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</si>
  <si>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</si>
  <si>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</si>
  <si>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</si>
  <si>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</si>
  <si>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</si>
  <si>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</si>
  <si>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</si>
  <si>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</si>
  <si>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</si>
  <si>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</si>
  <si>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</si>
  <si>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</si>
  <si>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</si>
  <si>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</si>
  <si>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</si>
  <si>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</si>
  <si>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</si>
  <si>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</si>
  <si>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</si>
  <si>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</si>
  <si>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</si>
  <si>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</si>
  <si>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</si>
  <si>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</si>
  <si>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</si>
  <si>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</si>
  <si>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</si>
  <si>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</si>
  <si>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</si>
  <si>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</si>
  <si>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</si>
  <si>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</si>
  <si>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</si>
  <si>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</si>
  <si>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</si>
  <si>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</si>
  <si>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</si>
  <si>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</si>
  <si>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</si>
  <si>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</si>
  <si>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</si>
  <si>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</si>
  <si>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</si>
  <si>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</si>
  <si>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</si>
  <si>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</si>
  <si>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</si>
  <si>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</si>
  <si>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</si>
  <si>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</si>
  <si>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</si>
  <si>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</si>
  <si>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</si>
  <si>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</si>
  <si>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</si>
  <si>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</si>
  <si>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</si>
  <si>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</si>
  <si>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</si>
  <si>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</si>
  <si>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</si>
  <si>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</si>
  <si>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</si>
  <si>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</si>
  <si>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</si>
  <si>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</si>
  <si>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</si>
  <si>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</si>
  <si>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</si>
  <si>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</si>
  <si>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</si>
  <si>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</si>
  <si>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</si>
  <si>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</si>
  <si>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</si>
  <si>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</si>
  <si>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</si>
  <si>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</si>
  <si>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</si>
  <si>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</si>
  <si>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</si>
  <si>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</si>
  <si>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</si>
  <si>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</si>
  <si>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</si>
  <si>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</si>
  <si>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</si>
  <si>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</si>
  <si>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</si>
  <si>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</si>
  <si>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</si>
  <si>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</si>
  <si>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</si>
  <si>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</si>
  <si>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</si>
  <si>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</si>
  <si>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</si>
  <si>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</si>
  <si>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</si>
  <si>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</si>
  <si>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</si>
  <si>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</si>
  <si>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</si>
  <si>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</si>
  <si>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</si>
  <si>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</si>
  <si>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</si>
  <si>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</si>
  <si>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</si>
  <si>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</si>
  <si>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</si>
  <si>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</si>
  <si>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</si>
  <si>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</si>
  <si>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</si>
  <si>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</si>
  <si>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</si>
  <si>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</si>
  <si>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</si>
  <si>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</si>
  <si>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</si>
  <si>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</si>
  <si>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</si>
  <si>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</si>
  <si>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</si>
  <si>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</si>
  <si>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</si>
  <si>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</si>
  <si>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</si>
  <si>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</si>
  <si>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</si>
  <si>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</si>
  <si>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</si>
  <si>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</si>
  <si>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</si>
  <si>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</si>
  <si>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</si>
  <si>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</si>
  <si>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</si>
  <si>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</si>
  <si>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</si>
  <si>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</si>
  <si>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</si>
  <si>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</si>
  <si>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</si>
  <si>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</si>
  <si>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</si>
  <si>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</si>
  <si>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</si>
  <si>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</si>
  <si>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</si>
  <si>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</si>
  <si>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</si>
  <si>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</si>
  <si>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</si>
  <si>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</si>
  <si>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</si>
  <si>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</si>
  <si>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</si>
  <si>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</si>
  <si>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</si>
  <si>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</si>
  <si>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</si>
  <si>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</si>
  <si>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</si>
  <si>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</si>
  <si>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</si>
  <si>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</si>
  <si>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</si>
  <si>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</si>
  <si>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</si>
  <si>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</si>
  <si>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</si>
  <si>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</si>
  <si>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</si>
  <si>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</si>
  <si>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</si>
  <si>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</si>
  <si>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</si>
  <si>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</si>
  <si>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</si>
  <si>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</si>
  <si>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</si>
  <si>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</si>
  <si>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</si>
  <si>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</si>
  <si>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</si>
  <si>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</si>
  <si>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</si>
  <si>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</si>
  <si>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</si>
  <si>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</si>
  <si>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</si>
  <si>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</si>
  <si>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</si>
  <si>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</si>
  <si>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</si>
  <si>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</si>
  <si>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</si>
  <si>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</si>
  <si>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</si>
  <si>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</si>
  <si>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</si>
  <si>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</si>
  <si>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</si>
  <si>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</si>
  <si>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</si>
  <si>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</si>
  <si>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</si>
  <si>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</si>
  <si>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</si>
  <si>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</si>
  <si>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</si>
  <si>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</si>
  <si>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</si>
  <si>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</si>
  <si>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</si>
  <si>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</si>
  <si>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</si>
  <si>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</si>
  <si>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</si>
  <si>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</si>
  <si>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</si>
  <si>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</si>
  <si>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</si>
  <si>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</si>
  <si>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</si>
  <si>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</si>
  <si>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</si>
  <si>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</si>
  <si>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</si>
  <si>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</si>
  <si>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</si>
  <si>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</si>
  <si>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</si>
  <si>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</si>
  <si>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</si>
  <si>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</si>
  <si>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</si>
  <si>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</si>
  <si>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</si>
  <si>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</si>
  <si>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</si>
  <si>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</si>
  <si>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</si>
  <si>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</si>
  <si>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</si>
  <si>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</si>
  <si>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</si>
  <si>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</si>
  <si>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</si>
  <si>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</si>
  <si>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</si>
  <si>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</si>
  <si>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</si>
  <si>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</si>
  <si>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</si>
  <si>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</si>
  <si>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</si>
  <si>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</si>
  <si>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</si>
  <si>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</si>
  <si>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</si>
  <si>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</si>
  <si>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</si>
  <si>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</si>
  <si>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</si>
  <si>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</si>
  <si>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</si>
  <si>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</si>
  <si>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</si>
  <si>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</si>
  <si>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</si>
  <si>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</si>
  <si>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</si>
  <si>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</si>
  <si>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</si>
  <si>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</si>
  <si>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</si>
  <si>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</si>
  <si>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</si>
  <si>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</si>
  <si>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</si>
  <si>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</si>
  <si>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</si>
  <si>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</si>
  <si>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</si>
  <si>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</si>
  <si>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</si>
  <si>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</si>
  <si>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</si>
  <si>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</si>
  <si>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</si>
  <si>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</si>
  <si>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</si>
  <si>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</si>
  <si>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</si>
  <si>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</si>
  <si>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</si>
  <si>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</si>
  <si>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</si>
  <si>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</si>
  <si>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</si>
  <si>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</si>
  <si>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</si>
  <si>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</si>
  <si>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</si>
  <si>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</si>
  <si>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</si>
  <si>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</si>
  <si>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</si>
  <si>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</si>
  <si>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</si>
  <si>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</si>
  <si>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</si>
  <si>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</si>
  <si>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</si>
  <si>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</si>
  <si>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</si>
  <si>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</si>
  <si>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</si>
  <si>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</si>
  <si>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</si>
  <si>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</si>
  <si>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</si>
  <si>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</si>
  <si>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</si>
  <si>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</si>
  <si>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</si>
  <si>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</si>
  <si>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</si>
  <si>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</si>
  <si>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</si>
  <si>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</si>
  <si>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</si>
  <si>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</si>
  <si>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</si>
  <si>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</si>
  <si>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</si>
  <si>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</si>
  <si>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</si>
  <si>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</si>
  <si>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</si>
  <si>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</si>
  <si>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</si>
  <si>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</si>
  <si>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</si>
  <si>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</si>
  <si>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</si>
  <si>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</si>
  <si>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</si>
  <si>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</si>
  <si>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</si>
  <si>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</si>
  <si>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</si>
  <si>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</si>
  <si>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</si>
  <si>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</si>
  <si>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</si>
  <si>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</si>
  <si>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</si>
  <si>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</si>
  <si>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</si>
  <si>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</si>
  <si>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</si>
  <si>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</si>
  <si>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</si>
  <si>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</si>
  <si>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</si>
  <si>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</si>
  <si>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</si>
  <si>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</si>
  <si>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</si>
  <si>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</si>
  <si>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</si>
  <si>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</si>
  <si>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</si>
  <si>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</si>
  <si>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</si>
  <si>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</si>
  <si>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</si>
  <si>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</si>
  <si>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</si>
  <si>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</si>
  <si>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</si>
  <si>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</si>
  <si>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</si>
  <si>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</si>
  <si>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</si>
  <si>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</si>
  <si>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</si>
  <si>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</si>
  <si>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</si>
  <si>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</si>
  <si>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</si>
  <si>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</si>
  <si>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</si>
  <si>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</si>
  <si>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</si>
  <si>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</si>
  <si>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</si>
  <si>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</si>
  <si>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</si>
  <si>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</si>
  <si>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</si>
  <si>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</si>
  <si>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</si>
  <si>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</si>
  <si>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</si>
  <si>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</si>
  <si>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</si>
  <si>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</si>
  <si>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</si>
  <si>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</si>
  <si>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</si>
  <si>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</si>
  <si>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</si>
  <si>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</si>
  <si>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</si>
  <si>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</si>
  <si>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</si>
  <si>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</si>
  <si>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</si>
  <si>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</si>
  <si>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</si>
  <si>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</si>
  <si>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</si>
  <si>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</si>
  <si>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</si>
  <si>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</si>
  <si>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</si>
  <si>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</si>
  <si>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</si>
  <si>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</si>
  <si>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</si>
  <si>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</si>
  <si>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</si>
  <si>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</si>
  <si>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</si>
  <si>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</si>
  <si>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</si>
  <si>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</si>
  <si>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</si>
  <si>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</si>
  <si>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</si>
  <si>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</si>
  <si>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</si>
  <si>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</si>
  <si>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</si>
  <si>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</si>
  <si>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</si>
  <si>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</si>
  <si>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</si>
  <si>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</si>
  <si>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</si>
  <si>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</si>
  <si>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</si>
  <si>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</si>
  <si>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</si>
  <si>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</si>
  <si>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</si>
  <si>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</si>
  <si>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</si>
  <si>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</si>
  <si>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</si>
  <si>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</si>
  <si>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</si>
  <si>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</si>
  <si>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</si>
  <si>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</si>
  <si>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</si>
  <si>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</si>
  <si>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</si>
  <si>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</si>
  <si>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</si>
  <si>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</si>
  <si>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</si>
  <si>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</si>
  <si>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</si>
  <si>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</si>
  <si>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</si>
  <si>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</si>
  <si>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</si>
  <si>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</si>
  <si>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</si>
  <si>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</si>
  <si>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</si>
  <si>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</si>
  <si>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</si>
  <si>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</si>
  <si>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</si>
  <si>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</si>
  <si>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</si>
  <si>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</si>
  <si>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</si>
  <si>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</si>
  <si>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</si>
  <si>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</si>
  <si>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</si>
  <si>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</si>
  <si>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</si>
  <si>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</si>
  <si>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</si>
  <si>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</si>
  <si>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</si>
  <si>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</si>
  <si>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</si>
  <si>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</si>
  <si>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</si>
  <si>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</si>
  <si>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</si>
  <si>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</si>
  <si>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</si>
  <si>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</si>
  <si>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</si>
  <si>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</si>
  <si>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</si>
  <si>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</si>
  <si>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</si>
  <si>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</si>
  <si>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</si>
  <si>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</si>
  <si>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</si>
  <si>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</si>
  <si>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</si>
  <si>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</si>
  <si>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</si>
  <si>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</si>
  <si>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</si>
  <si>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</si>
  <si>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</si>
  <si>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</si>
  <si>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</si>
  <si>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</si>
  <si>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</si>
  <si>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</si>
  <si>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</si>
  <si>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</si>
  <si>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</si>
  <si>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</si>
  <si>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</si>
  <si>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</si>
  <si>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</si>
  <si>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</si>
  <si>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</si>
  <si>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</si>
  <si>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</si>
  <si>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</si>
  <si>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</si>
  <si>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</si>
  <si>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</si>
  <si>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</si>
  <si>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</si>
  <si>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</si>
  <si>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</si>
  <si>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</si>
  <si>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</si>
  <si>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</si>
  <si>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</si>
  <si>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</si>
  <si>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</si>
  <si>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</si>
  <si>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</si>
  <si>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</si>
  <si>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</si>
  <si>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</si>
  <si>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</si>
  <si>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</si>
  <si>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</si>
  <si>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</si>
  <si>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</si>
  <si>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</si>
  <si>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</si>
  <si>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</si>
  <si>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</si>
  <si>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</si>
  <si>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</si>
  <si>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</si>
  <si>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</si>
  <si>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</si>
  <si>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</si>
  <si>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</si>
  <si>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</si>
  <si>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</si>
  <si>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</si>
  <si>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</si>
  <si>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</si>
  <si>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</si>
  <si>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</si>
  <si>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</si>
  <si>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</si>
  <si>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</si>
  <si>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</si>
  <si>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</si>
  <si>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</si>
  <si>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</si>
  <si>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</si>
  <si>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</si>
  <si>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</si>
  <si>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</si>
  <si>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</si>
  <si>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</si>
  <si>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</si>
  <si>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</si>
  <si>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</si>
  <si>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</si>
  <si>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</si>
  <si>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</si>
  <si>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</si>
  <si>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</si>
  <si>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</si>
  <si>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</si>
  <si>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</si>
  <si>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</si>
  <si>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</si>
  <si>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</si>
  <si>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</si>
  <si>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</si>
  <si>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</si>
  <si>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</si>
  <si>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</si>
  <si>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</si>
  <si>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</si>
  <si>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</si>
  <si>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</si>
  <si>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</si>
  <si>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</si>
  <si>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</si>
  <si>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</si>
  <si>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</si>
  <si>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</si>
  <si>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</si>
  <si>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</si>
  <si>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</si>
  <si>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</si>
  <si>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</si>
  <si>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</si>
  <si>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</si>
  <si>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</si>
  <si>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</si>
  <si>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</si>
  <si>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</si>
  <si>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</si>
  <si>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</si>
  <si>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</si>
  <si>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</si>
  <si>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</si>
  <si>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</si>
  <si>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</si>
  <si>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</si>
  <si>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</si>
  <si>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</si>
  <si>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</si>
  <si>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</si>
  <si>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</si>
  <si>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</si>
  <si>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</si>
  <si>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</si>
  <si>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</si>
  <si>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</si>
  <si>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</si>
  <si>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</si>
  <si>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</si>
  <si>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</si>
  <si>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</si>
  <si>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</si>
  <si>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</si>
  <si>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</si>
  <si>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</si>
  <si>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</si>
  <si>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</si>
  <si>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</si>
  <si>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</si>
  <si>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</si>
  <si>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</si>
  <si>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</si>
  <si>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</si>
  <si>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</si>
  <si>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</si>
  <si>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</si>
  <si>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</si>
  <si>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</si>
  <si>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</si>
  <si>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</si>
  <si>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</si>
  <si>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</si>
  <si>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</si>
  <si>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</si>
  <si>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</si>
  <si>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</si>
  <si>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</si>
  <si>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</si>
  <si>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</si>
  <si>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</si>
  <si>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</si>
  <si>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</si>
  <si>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</si>
  <si>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</si>
  <si>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</si>
  <si>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</si>
  <si>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</si>
  <si>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</si>
  <si>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</si>
  <si>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</si>
  <si>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</si>
  <si>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</si>
  <si>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</si>
  <si>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</si>
  <si>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</si>
  <si>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</si>
  <si>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</si>
  <si>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</si>
  <si>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</si>
  <si>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</si>
  <si>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</si>
  <si>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</si>
  <si>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</si>
  <si>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</si>
  <si>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</si>
  <si>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</si>
  <si>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</si>
  <si>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</si>
  <si>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</si>
  <si>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</si>
  <si>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</si>
  <si>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</si>
  <si>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</si>
  <si>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</si>
  <si>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</si>
  <si>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</si>
  <si>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</si>
  <si>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</si>
  <si>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</si>
  <si>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</si>
  <si>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</si>
  <si>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</si>
  <si>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</si>
  <si>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</si>
  <si>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</si>
  <si>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</si>
  <si>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</si>
  <si>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</si>
  <si>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</si>
  <si>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</si>
  <si>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</si>
  <si>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</si>
  <si>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</si>
  <si>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</si>
  <si>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</si>
  <si>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</si>
  <si>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</si>
  <si>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</si>
  <si>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</si>
  <si>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</si>
  <si>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</si>
  <si>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</si>
  <si>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</si>
  <si>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</si>
  <si>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</si>
  <si>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</si>
  <si>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</si>
  <si>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</si>
  <si>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</si>
  <si>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</si>
  <si>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</si>
  <si>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</si>
  <si>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</si>
  <si>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</si>
  <si>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</si>
  <si>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</si>
  <si>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</si>
  <si>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</si>
  <si>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</si>
  <si>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</si>
  <si>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</si>
  <si>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</si>
  <si>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</si>
  <si>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</si>
  <si>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</si>
  <si>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</si>
  <si>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</si>
  <si>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</si>
  <si>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</si>
  <si>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</si>
  <si>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</si>
  <si>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</si>
  <si>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</si>
  <si>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</si>
  <si>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</si>
  <si>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</si>
  <si>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</si>
  <si>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</si>
  <si>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</si>
  <si>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</si>
  <si>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</si>
  <si>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</si>
  <si>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</si>
  <si>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</si>
  <si>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</si>
  <si>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</si>
  <si>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</si>
  <si>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</si>
  <si>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</si>
  <si>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</si>
  <si>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</si>
  <si>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</si>
  <si>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</si>
  <si>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</si>
  <si>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</si>
  <si>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</si>
  <si>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</si>
  <si>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</si>
  <si>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</si>
  <si>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</si>
  <si>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</si>
  <si>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</si>
  <si>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</si>
  <si>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</si>
  <si>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</si>
  <si>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</si>
  <si>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</si>
  <si>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</si>
  <si>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</si>
  <si>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</si>
  <si>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</si>
  <si>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</si>
  <si>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</si>
  <si>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</si>
  <si>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</si>
  <si>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</si>
  <si>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</si>
  <si>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</si>
  <si>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</si>
  <si>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</si>
  <si>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</si>
  <si>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</si>
  <si>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</si>
  <si>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</si>
  <si>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</si>
  <si>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</si>
  <si>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</si>
  <si>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</si>
  <si>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</si>
  <si>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</si>
  <si>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</si>
  <si>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</si>
  <si>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</si>
  <si>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</si>
  <si>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</si>
  <si>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</si>
  <si>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</si>
  <si>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</si>
  <si>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</si>
  <si>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</si>
  <si>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</si>
  <si>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</si>
  <si>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</si>
  <si>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</si>
  <si>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</si>
  <si>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</si>
  <si>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</si>
  <si>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</si>
  <si>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</si>
  <si>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</si>
  <si>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</si>
  <si>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</si>
  <si>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</si>
  <si>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</si>
  <si>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</si>
  <si>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</si>
  <si>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</si>
  <si>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</si>
  <si>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</si>
  <si>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</si>
  <si>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</si>
  <si>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</si>
  <si>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</si>
  <si>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</si>
  <si>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</si>
  <si>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</si>
  <si>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</si>
  <si>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</si>
  <si>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</si>
  <si>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</si>
  <si>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</si>
  <si>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</si>
  <si>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</si>
  <si>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</si>
  <si>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</si>
  <si>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</si>
  <si>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</si>
  <si>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</si>
  <si>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</si>
  <si>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</si>
  <si>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</si>
  <si>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</si>
  <si>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</si>
  <si>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</si>
  <si>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</si>
  <si>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</si>
  <si>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</si>
  <si>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</si>
  <si>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</si>
  <si>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</si>
  <si>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</si>
  <si>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</si>
  <si>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</si>
  <si>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</si>
  <si>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</si>
  <si>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</si>
  <si>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</si>
  <si>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</si>
  <si>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</si>
  <si>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</si>
  <si>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</si>
  <si>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</si>
  <si>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</si>
  <si>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</si>
  <si>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</si>
  <si>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</si>
  <si>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</si>
  <si>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</si>
  <si>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</si>
  <si>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</si>
  <si>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</si>
  <si>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</si>
  <si>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</si>
  <si>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</si>
  <si>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</si>
  <si>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</si>
  <si>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</si>
  <si>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</si>
  <si>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</si>
  <si>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</si>
  <si>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</si>
  <si>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</si>
  <si>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</si>
  <si>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</si>
  <si>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</si>
  <si>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</si>
  <si>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</si>
  <si>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</si>
  <si>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</si>
  <si>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</si>
  <si>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</si>
  <si>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</si>
  <si>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</si>
  <si>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</si>
  <si>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</si>
  <si>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</si>
  <si>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</si>
  <si>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</si>
  <si>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</si>
  <si>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</si>
  <si>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</si>
  <si>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</si>
  <si>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</si>
  <si>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</si>
  <si>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</si>
  <si>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</si>
  <si>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</si>
  <si>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</si>
  <si>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</si>
  <si>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</si>
  <si>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</si>
  <si>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</si>
  <si>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</si>
  <si>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</si>
  <si>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</si>
  <si>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</si>
  <si>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</si>
  <si>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</si>
  <si>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</si>
  <si>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</si>
  <si>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</si>
  <si>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</si>
  <si>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</si>
  <si>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</si>
  <si>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</si>
  <si>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</si>
  <si>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</si>
  <si>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</si>
  <si>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</si>
  <si>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</si>
  <si>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</si>
  <si>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</si>
  <si>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</si>
  <si>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</si>
  <si>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</si>
  <si>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</si>
  <si>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</si>
  <si>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</si>
  <si>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</si>
  <si>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</si>
  <si>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</si>
  <si>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</si>
  <si>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</si>
  <si>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</si>
  <si>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</si>
  <si>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</si>
  <si>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</si>
  <si>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</si>
  <si>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</si>
  <si>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</si>
  <si>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</si>
  <si>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</si>
  <si>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</si>
  <si>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</si>
  <si>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</si>
  <si>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</si>
  <si>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</si>
  <si>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</si>
  <si>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</si>
  <si>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</si>
  <si>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</si>
  <si>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</si>
  <si>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</si>
  <si>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</si>
  <si>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</si>
  <si>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</si>
  <si>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</si>
  <si>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</si>
  <si>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</si>
  <si>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</si>
  <si>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</si>
  <si>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</si>
  <si>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</si>
  <si>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</si>
  <si>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</si>
  <si>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</si>
  <si>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</si>
  <si>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</si>
  <si>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</si>
  <si>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</si>
  <si>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</si>
  <si>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</si>
  <si>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</si>
  <si>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</si>
  <si>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</si>
  <si>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</si>
  <si>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</si>
  <si>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</si>
  <si>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</si>
  <si>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</si>
  <si>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</si>
  <si>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</si>
  <si>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</si>
  <si>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</si>
  <si>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</si>
  <si>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</si>
  <si>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</si>
  <si>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</si>
  <si>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</si>
  <si>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</si>
  <si>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</si>
  <si>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</si>
  <si>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</si>
  <si>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</si>
  <si>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</si>
  <si>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</si>
  <si>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</si>
  <si>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</si>
  <si>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</si>
  <si>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</si>
  <si>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</si>
  <si>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</si>
  <si>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</si>
  <si>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</si>
  <si>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</si>
  <si>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</si>
  <si>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</si>
  <si>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</si>
  <si>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</si>
  <si>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</si>
  <si>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</si>
  <si>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</si>
  <si>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</si>
  <si>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</si>
  <si>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</si>
  <si>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</si>
  <si>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</si>
  <si>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</si>
  <si>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</si>
  <si>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</si>
  <si>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</si>
  <si>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</si>
  <si>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</si>
  <si>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</si>
  <si>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</si>
  <si>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</si>
  <si>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</si>
  <si>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</si>
  <si>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</si>
  <si>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</si>
  <si>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</si>
  <si>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</si>
  <si>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</si>
  <si>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</si>
  <si>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</si>
  <si>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</si>
  <si>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</si>
  <si>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</si>
  <si>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</si>
  <si>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</si>
  <si>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</si>
  <si>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</si>
  <si>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</si>
  <si>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</si>
  <si>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</si>
  <si>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</si>
  <si>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</si>
  <si>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</si>
  <si>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</si>
  <si>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</si>
  <si>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</si>
  <si>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</si>
  <si>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</si>
  <si>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</si>
  <si>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</si>
  <si>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</si>
  <si>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</si>
  <si>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</si>
  <si>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</si>
  <si>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</si>
  <si>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</si>
  <si>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</si>
  <si>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</si>
  <si>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</si>
  <si>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</si>
  <si>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</si>
  <si>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</si>
  <si>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</si>
  <si>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</si>
  <si>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</si>
  <si>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</si>
  <si>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</si>
  <si>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</si>
  <si>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</si>
  <si>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</si>
  <si>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</si>
  <si>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</si>
  <si>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</si>
  <si>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</si>
  <si>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</si>
  <si>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</si>
  <si>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</si>
  <si>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</si>
  <si>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</si>
  <si>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</si>
  <si>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</si>
  <si>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</si>
  <si>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</si>
  <si>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</si>
  <si>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</si>
  <si>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</si>
  <si>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</si>
  <si>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</si>
  <si>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</si>
  <si>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</si>
  <si>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</si>
  <si>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</si>
  <si>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</si>
  <si>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</si>
  <si>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</si>
  <si>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</si>
  <si>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</si>
  <si>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</si>
  <si>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</si>
  <si>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</si>
  <si>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</si>
  <si>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</si>
  <si>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</si>
  <si>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</si>
  <si>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</si>
  <si>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</si>
  <si>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</si>
  <si>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</si>
  <si>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</si>
  <si>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</si>
  <si>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</si>
  <si>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</si>
  <si>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</si>
  <si>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</si>
  <si>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</si>
  <si>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</si>
  <si>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</si>
  <si>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</si>
  <si>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</si>
  <si>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</si>
  <si>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</si>
  <si>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</si>
  <si>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</si>
  <si>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</si>
  <si>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</si>
  <si>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</si>
  <si>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</si>
  <si>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</si>
  <si>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</si>
  <si>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</si>
  <si>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</si>
  <si>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</si>
  <si>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</si>
  <si>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</si>
  <si>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</si>
  <si>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</si>
  <si>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</si>
  <si>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</si>
  <si>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</si>
  <si>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</si>
  <si>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</si>
  <si>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</si>
  <si>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</si>
  <si>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</si>
  <si>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</si>
  <si>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</si>
  <si>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</si>
  <si>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</si>
  <si>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</si>
  <si>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</si>
  <si>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</si>
  <si>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</si>
  <si>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</si>
  <si>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</si>
  <si>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</si>
  <si>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</si>
  <si>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</si>
  <si>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</si>
  <si>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</si>
  <si>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</si>
  <si>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</si>
  <si>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</si>
  <si>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</si>
  <si>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</si>
  <si>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</si>
  <si>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</si>
  <si>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</si>
  <si>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</si>
  <si>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</si>
  <si>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</si>
  <si>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</si>
  <si>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</si>
  <si>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</si>
  <si>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</si>
  <si>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</si>
  <si>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</si>
  <si>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</si>
  <si>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</si>
  <si>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</si>
  <si>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</si>
  <si>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</si>
  <si>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</si>
  <si>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</si>
  <si>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</si>
  <si>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</si>
  <si>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</si>
  <si>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</si>
  <si>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</si>
  <si>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</si>
  <si>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</si>
  <si>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</si>
  <si>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</si>
  <si>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</si>
  <si>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</si>
  <si>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</si>
  <si>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</si>
  <si>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</si>
  <si>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</si>
  <si>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</si>
  <si>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</si>
  <si>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</si>
  <si>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</si>
  <si>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</si>
  <si>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</si>
  <si>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</si>
  <si>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</si>
  <si>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</si>
  <si>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</si>
  <si>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</si>
  <si>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</si>
  <si>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</si>
  <si>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</si>
  <si>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</si>
  <si>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</si>
  <si>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</si>
  <si>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</si>
  <si>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</si>
  <si>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</si>
  <si>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</si>
  <si>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</si>
  <si>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</si>
  <si>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</si>
  <si>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</si>
  <si>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</si>
  <si>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</si>
  <si>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</si>
  <si>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</si>
  <si>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</si>
  <si>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</si>
  <si>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</si>
  <si>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</si>
  <si>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</si>
  <si>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</si>
  <si>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</si>
  <si>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</si>
  <si>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</si>
  <si>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</si>
  <si>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</si>
  <si>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</si>
  <si>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</si>
  <si>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</si>
  <si>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</si>
  <si>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</si>
  <si>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</si>
  <si>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</si>
  <si>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</si>
  <si>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</si>
  <si>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</si>
  <si>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</si>
  <si>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</si>
  <si>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</si>
  <si>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</si>
  <si>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</si>
  <si>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</si>
  <si>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</si>
  <si>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</si>
  <si>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</si>
  <si>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</si>
  <si>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</si>
  <si>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</si>
  <si>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</si>
  <si>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</si>
  <si>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</si>
  <si>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</si>
  <si>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</si>
  <si>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</si>
  <si>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</si>
  <si>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</si>
  <si>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</si>
  <si>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</si>
  <si>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</si>
  <si>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</si>
  <si>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</si>
  <si>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</si>
  <si>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</si>
  <si>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</si>
  <si>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</si>
  <si>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</si>
  <si>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</si>
  <si>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</si>
  <si>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</si>
  <si>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</si>
  <si>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</si>
  <si>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</si>
  <si>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</si>
  <si>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</si>
  <si>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</si>
  <si>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</si>
  <si>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</si>
  <si>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</si>
  <si>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</si>
  <si>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</si>
  <si>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</si>
  <si>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</si>
  <si>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</si>
  <si>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</si>
  <si>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</si>
  <si>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</si>
  <si>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</si>
  <si>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</si>
  <si>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</si>
  <si>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</si>
  <si>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</si>
  <si>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</si>
  <si>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</si>
  <si>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</si>
  <si>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</si>
  <si>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</si>
  <si>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</si>
  <si>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</si>
  <si>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</si>
  <si>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</si>
  <si>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</si>
  <si>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</si>
  <si>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</si>
  <si>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</si>
  <si>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</si>
  <si>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</si>
  <si>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</si>
  <si>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</si>
  <si>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</si>
  <si>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</si>
  <si>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</si>
  <si>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</si>
  <si>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</si>
  <si>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</si>
  <si>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</si>
  <si>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</si>
  <si>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</si>
  <si>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</si>
  <si>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</si>
  <si>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</si>
  <si>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</si>
  <si>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</si>
  <si>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</si>
  <si>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</si>
  <si>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</si>
  <si>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</si>
  <si>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</si>
  <si>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</si>
  <si>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</si>
  <si>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</si>
  <si>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</si>
  <si>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</si>
  <si>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</si>
  <si>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</si>
  <si>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</si>
  <si>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</si>
  <si>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</si>
  <si>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</si>
  <si>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</si>
  <si>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</si>
  <si>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</si>
  <si>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</si>
  <si>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</si>
  <si>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</si>
  <si>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</si>
  <si>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</si>
  <si>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</si>
  <si>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</si>
  <si>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</si>
  <si>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</si>
  <si>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</si>
  <si>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</si>
  <si>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</si>
  <si>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</si>
  <si>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</si>
  <si>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</si>
  <si>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</si>
  <si>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</si>
  <si>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</si>
  <si>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</si>
  <si>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</si>
  <si>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</si>
  <si>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</si>
  <si>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</si>
  <si>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</si>
  <si>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</si>
  <si>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</si>
  <si>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</si>
  <si>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</si>
  <si>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</si>
  <si>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</si>
  <si>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</si>
  <si>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</si>
  <si>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</si>
  <si>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</si>
  <si>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</si>
  <si>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</si>
  <si>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</si>
  <si>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</si>
  <si>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</si>
  <si>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</si>
  <si>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</si>
  <si>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</si>
  <si>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</si>
  <si>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</si>
  <si>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</si>
  <si>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</si>
  <si>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</si>
  <si>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</si>
  <si>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</si>
  <si>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</si>
  <si>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</si>
  <si>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</si>
  <si>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</si>
  <si>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</si>
  <si>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</si>
  <si>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</si>
  <si>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</si>
  <si>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</si>
  <si>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</si>
  <si>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</si>
  <si>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</si>
  <si>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</si>
  <si>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</si>
  <si>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</si>
  <si>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</si>
  <si>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</si>
  <si>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</si>
  <si>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</si>
  <si>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</si>
  <si>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</si>
  <si>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</si>
  <si>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</si>
  <si>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</si>
  <si>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</si>
  <si>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</si>
  <si>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</si>
  <si>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</si>
  <si>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</si>
  <si>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</si>
  <si>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</si>
  <si>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</si>
  <si>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</si>
  <si>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</si>
  <si>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</si>
  <si>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</si>
  <si>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</si>
  <si>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</si>
  <si>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</si>
  <si>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</si>
  <si>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</si>
  <si>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</si>
  <si>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</si>
  <si>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</si>
  <si>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</si>
  <si>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</si>
  <si>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</si>
  <si>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</si>
  <si>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</si>
  <si>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</si>
  <si>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</si>
  <si>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</si>
  <si>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</si>
  <si>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</si>
  <si>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</si>
  <si>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</si>
  <si>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</si>
  <si>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</si>
  <si>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</si>
  <si>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</si>
  <si>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</si>
  <si>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</si>
  <si>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</si>
  <si>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</si>
  <si>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</si>
  <si>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</si>
  <si>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</si>
  <si>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</si>
  <si>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</si>
  <si>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</si>
  <si>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</si>
  <si>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</si>
  <si>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</si>
  <si>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</si>
  <si>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</si>
  <si>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</si>
  <si>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</si>
  <si>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</si>
  <si>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</si>
  <si>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</si>
  <si>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</si>
  <si>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</si>
  <si>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</si>
  <si>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</si>
  <si>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</si>
  <si>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</si>
  <si>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</si>
  <si>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</si>
  <si>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</si>
  <si>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</si>
  <si>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</si>
  <si>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</si>
  <si>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</si>
  <si>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</si>
  <si>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</si>
  <si>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</si>
  <si>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</si>
  <si>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</si>
  <si>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</si>
  <si>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</si>
  <si>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</si>
  <si>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</si>
  <si>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</si>
  <si>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</si>
  <si>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</si>
  <si>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</si>
  <si>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</si>
  <si>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</si>
  <si>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</si>
  <si>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</si>
  <si>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</si>
  <si>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</si>
  <si>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</si>
  <si>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</si>
  <si>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</si>
  <si>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</si>
  <si>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</si>
  <si>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</si>
  <si>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</si>
  <si>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</si>
  <si>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</si>
  <si>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</si>
  <si>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</si>
  <si>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</si>
  <si>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</si>
  <si>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</si>
  <si>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</si>
  <si>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</si>
  <si>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</si>
  <si>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</si>
  <si>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</si>
  <si>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</si>
  <si>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</si>
  <si>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</si>
  <si>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</si>
  <si>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</si>
  <si>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</si>
  <si>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</si>
  <si>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</si>
  <si>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</si>
  <si>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</si>
  <si>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</si>
  <si>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</si>
  <si>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</si>
  <si>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</si>
  <si>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</si>
  <si>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</si>
  <si>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</si>
  <si>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</si>
  <si>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</si>
  <si>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</si>
  <si>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</si>
  <si>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</si>
  <si>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</si>
  <si>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</si>
  <si>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</si>
  <si>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</si>
  <si>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</si>
  <si>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</si>
  <si>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</si>
  <si>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</si>
  <si>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</si>
  <si>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</si>
  <si>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</si>
  <si>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</si>
  <si>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</si>
  <si>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</si>
  <si>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</si>
  <si>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</si>
  <si>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</si>
  <si>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</si>
  <si>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</si>
  <si>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</si>
  <si>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</si>
  <si>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</si>
  <si>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</si>
  <si>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</si>
  <si>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</si>
  <si>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</si>
  <si>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</si>
  <si>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</si>
  <si>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</si>
  <si>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</si>
  <si>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</si>
  <si>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</si>
  <si>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</si>
  <si>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</si>
  <si>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</si>
  <si>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</si>
  <si>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</si>
  <si>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</si>
  <si>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</si>
  <si>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</si>
  <si>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</si>
  <si>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</si>
  <si>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</si>
  <si>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</si>
  <si>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</si>
  <si>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</si>
  <si>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</si>
  <si>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</si>
  <si>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</si>
  <si>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</si>
  <si>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</si>
  <si>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</si>
  <si>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</si>
  <si>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</si>
  <si>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</si>
  <si>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</si>
  <si>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</si>
  <si>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</si>
  <si>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</si>
  <si>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</si>
  <si>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</si>
  <si>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</si>
  <si>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</si>
  <si>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</si>
  <si>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</si>
  <si>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</si>
  <si>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</si>
  <si>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</si>
  <si>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</si>
  <si>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</si>
  <si>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</si>
  <si>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</si>
  <si>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</si>
  <si>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</si>
  <si>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</si>
  <si>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</si>
  <si>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</si>
  <si>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</si>
  <si>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</si>
  <si>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</si>
  <si>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</si>
  <si>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</si>
  <si>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</si>
  <si>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</si>
  <si>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</si>
  <si>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</si>
  <si>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</si>
  <si>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</si>
  <si>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</si>
  <si>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</si>
  <si>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</si>
  <si>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</si>
  <si>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</si>
  <si>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</si>
  <si>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</si>
  <si>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</si>
  <si>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</si>
  <si>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</si>
  <si>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</si>
  <si>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</si>
  <si>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</si>
  <si>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</si>
  <si>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</si>
  <si>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</si>
  <si>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</si>
  <si>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</si>
  <si>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</si>
  <si>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</si>
  <si>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</si>
  <si>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</si>
  <si>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</si>
  <si>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</si>
  <si>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</si>
  <si>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</si>
  <si>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</si>
  <si>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</si>
  <si>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</si>
  <si>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</si>
  <si>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</si>
  <si>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</si>
  <si>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</si>
  <si>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</si>
  <si>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</si>
  <si>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</si>
  <si>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</si>
  <si>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</si>
  <si>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</si>
  <si>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</si>
  <si>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</si>
  <si>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</si>
  <si>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</si>
  <si>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</si>
  <si>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</si>
  <si>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</si>
  <si>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</si>
  <si>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</si>
  <si>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</si>
  <si>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</si>
  <si>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</si>
  <si>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</si>
  <si>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</si>
  <si>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</si>
  <si>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</si>
  <si>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</si>
  <si>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</si>
  <si>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</si>
  <si>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</si>
  <si>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</si>
  <si>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</si>
  <si>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</si>
  <si>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</si>
  <si>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</si>
  <si>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</si>
  <si>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</si>
  <si>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</si>
  <si>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</si>
  <si>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</si>
  <si>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</si>
  <si>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</si>
  <si>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</si>
  <si>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</si>
  <si>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</si>
  <si>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</si>
  <si>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</si>
  <si>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</si>
  <si>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</si>
  <si>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</si>
  <si>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</si>
  <si>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</si>
  <si>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</si>
  <si>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</si>
  <si>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</si>
  <si>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</si>
  <si>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</si>
  <si>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</si>
  <si>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</si>
  <si>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</si>
  <si>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</si>
  <si>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</si>
  <si>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</si>
  <si>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</si>
  <si>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</si>
  <si>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</si>
  <si>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</si>
  <si>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</si>
  <si>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</si>
  <si>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</si>
  <si>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</si>
  <si>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</si>
  <si>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</si>
  <si>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</si>
  <si>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</si>
  <si>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</si>
  <si>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</si>
  <si>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</si>
  <si>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</si>
  <si>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</si>
  <si>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</si>
  <si>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</si>
  <si>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</si>
  <si>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</si>
  <si>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</si>
  <si>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</si>
  <si>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</si>
  <si>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</si>
  <si>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</si>
  <si>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</si>
  <si>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</si>
  <si>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</si>
  <si>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</si>
  <si>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</si>
  <si>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</si>
  <si>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</si>
  <si>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</si>
  <si>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</si>
  <si>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</si>
  <si>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</si>
  <si>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</si>
  <si>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</si>
  <si>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</si>
  <si>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</si>
  <si>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</si>
  <si>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</si>
  <si>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</si>
  <si>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</si>
  <si>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</si>
  <si>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</si>
  <si>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</si>
  <si>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</si>
  <si>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</si>
  <si>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</si>
  <si>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</si>
  <si>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</si>
  <si>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</si>
  <si>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</si>
  <si>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</si>
  <si>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</si>
  <si>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</si>
  <si>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</si>
  <si>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</si>
  <si>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</si>
  <si>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</si>
  <si>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</si>
  <si>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</si>
  <si>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</si>
  <si>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</si>
  <si>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</si>
  <si>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</si>
  <si>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</si>
  <si>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</si>
  <si>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</si>
  <si>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</si>
  <si>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</si>
  <si>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</si>
  <si>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</si>
  <si>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</si>
  <si>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</si>
  <si>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</si>
  <si>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</si>
  <si>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</si>
  <si>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</si>
  <si>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</si>
  <si>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</si>
  <si>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</si>
  <si>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</si>
  <si>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</si>
  <si>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</si>
  <si>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</si>
  <si>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</si>
  <si>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</si>
  <si>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</si>
  <si>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</si>
  <si>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</si>
  <si>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</si>
  <si>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</si>
  <si>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</si>
  <si>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</si>
  <si>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</si>
  <si>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</si>
  <si>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</si>
  <si>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</si>
  <si>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</si>
  <si>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</si>
  <si>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</si>
  <si>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</si>
  <si>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</si>
  <si>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</si>
  <si>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</si>
  <si>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</si>
  <si>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</si>
  <si>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</si>
  <si>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</si>
  <si>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</si>
  <si>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</si>
  <si>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</si>
  <si>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</si>
  <si>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</si>
  <si>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</si>
  <si>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</si>
  <si>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</si>
  <si>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</si>
  <si>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</si>
  <si>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</si>
  <si>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</si>
  <si>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</si>
  <si>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</si>
  <si>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</si>
  <si>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</si>
  <si>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</si>
  <si>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</si>
  <si>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</si>
  <si>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</si>
  <si>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</si>
  <si>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</si>
  <si>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</si>
  <si>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</si>
  <si>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</si>
  <si>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</si>
  <si>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</si>
  <si>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</si>
  <si>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</si>
  <si>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</si>
  <si>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</si>
  <si>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</si>
  <si>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</si>
  <si>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</si>
  <si>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</si>
  <si>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</si>
  <si>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</si>
  <si>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</si>
  <si>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</si>
  <si>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</si>
  <si>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</si>
  <si>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</si>
  <si>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</si>
  <si>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</si>
  <si>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</si>
  <si>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</si>
  <si>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</si>
  <si>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</si>
  <si>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</si>
  <si>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</si>
  <si>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</si>
  <si>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</si>
  <si>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</si>
  <si>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</si>
  <si>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</si>
  <si>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</si>
  <si>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</si>
  <si>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</si>
  <si>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</si>
  <si>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</si>
  <si>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</si>
  <si>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</si>
  <si>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</si>
  <si>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</si>
  <si>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</si>
  <si>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</si>
  <si>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</si>
  <si>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</si>
  <si>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</si>
  <si>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</si>
  <si>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</si>
  <si>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</si>
  <si>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</si>
  <si>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</si>
  <si>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</si>
  <si>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</si>
  <si>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</si>
  <si>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</si>
  <si>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</si>
  <si>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</si>
  <si>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</si>
  <si>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</si>
  <si>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</si>
  <si>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</si>
  <si>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</si>
  <si>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</si>
  <si>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</si>
  <si>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</si>
  <si>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</si>
  <si>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</si>
  <si>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</si>
  <si>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</si>
  <si>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</si>
  <si>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</si>
  <si>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</si>
  <si>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</si>
  <si>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</si>
  <si>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</si>
  <si>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</si>
  <si>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</si>
  <si>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</si>
  <si>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</si>
  <si>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</si>
  <si>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</si>
  <si>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</si>
  <si>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</si>
  <si>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</si>
  <si>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</si>
  <si>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</si>
  <si>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</si>
  <si>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</si>
  <si>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</si>
  <si>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</si>
  <si>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</si>
  <si>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</si>
  <si>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</si>
  <si>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</si>
  <si>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</si>
  <si>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</si>
  <si>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</si>
  <si>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</si>
  <si>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</si>
  <si>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</si>
  <si>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</si>
  <si>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</si>
  <si>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</si>
  <si>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</si>
  <si>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</si>
  <si>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</si>
  <si>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</si>
  <si>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</si>
  <si>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</si>
  <si>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</si>
  <si>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</si>
  <si>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</si>
  <si>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</si>
  <si>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</si>
  <si>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</si>
  <si>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</si>
  <si>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</si>
  <si>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</si>
  <si>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</si>
  <si>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</si>
  <si>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</si>
  <si>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</si>
  <si>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</si>
  <si>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</si>
  <si>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</si>
  <si>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</si>
  <si>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</si>
  <si>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</si>
  <si>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</si>
  <si>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</si>
  <si>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</si>
  <si>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</si>
  <si>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</si>
  <si>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</si>
  <si>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</si>
  <si>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</si>
  <si>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</si>
  <si>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</si>
  <si>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</si>
  <si>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</si>
  <si>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</si>
  <si>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</si>
  <si>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</si>
  <si>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</si>
  <si>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</si>
  <si>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</si>
  <si>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</si>
  <si>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</si>
  <si>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</si>
  <si>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</si>
  <si>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</si>
  <si>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</si>
  <si>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</si>
  <si>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</si>
  <si>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</si>
  <si>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</si>
  <si>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</si>
  <si>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</si>
  <si>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</si>
  <si>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</si>
  <si>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</si>
  <si>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</si>
  <si>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</si>
  <si>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</si>
  <si>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</si>
  <si>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</si>
  <si>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</si>
  <si>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</si>
  <si>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</si>
  <si>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</si>
  <si>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</si>
  <si>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</si>
  <si>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</si>
  <si>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</si>
  <si>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</si>
  <si>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</si>
  <si>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</si>
  <si>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</si>
  <si>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</si>
  <si>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</si>
  <si>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</si>
  <si>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</si>
  <si>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</si>
  <si>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</si>
  <si>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</si>
  <si>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</si>
  <si>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</si>
  <si>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</si>
  <si>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</si>
  <si>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</si>
  <si>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</si>
  <si>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</si>
  <si>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</si>
  <si>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</si>
  <si>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</si>
  <si>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</si>
  <si>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</si>
  <si>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</si>
  <si>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</si>
  <si>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</si>
  <si>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</si>
  <si>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</si>
  <si>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</si>
  <si>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</si>
  <si>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</si>
  <si>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</si>
  <si>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</si>
  <si>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</si>
  <si>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</si>
  <si>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</si>
  <si>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</si>
  <si>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</si>
  <si>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</si>
  <si>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</si>
  <si>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</si>
  <si>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</si>
  <si>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</si>
  <si>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</si>
  <si>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</si>
  <si>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</si>
  <si>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</si>
  <si>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</si>
  <si>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</si>
  <si>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</si>
  <si>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</si>
  <si>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</si>
  <si>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</si>
  <si>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</si>
  <si>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</si>
  <si>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</si>
  <si>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</si>
  <si>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</si>
  <si>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</si>
  <si>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</si>
  <si>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</si>
  <si>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</si>
  <si>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</si>
  <si>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</si>
  <si>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</si>
  <si>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</si>
  <si>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</si>
  <si>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</si>
  <si>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</si>
  <si>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</si>
  <si>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</si>
  <si>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</si>
  <si>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</si>
  <si>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</si>
  <si>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</si>
  <si>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</si>
  <si>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</si>
  <si>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</si>
  <si>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</si>
  <si>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</si>
  <si>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</si>
  <si>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</si>
  <si>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</si>
  <si>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</si>
  <si>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</si>
  <si>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</si>
  <si>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</si>
  <si>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</si>
  <si>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</si>
  <si>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</si>
  <si>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</si>
  <si>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</si>
  <si>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</si>
  <si>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</si>
  <si>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</si>
  <si>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</si>
  <si>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</si>
  <si>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</si>
  <si>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</si>
  <si>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</si>
  <si>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</si>
  <si>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</si>
  <si>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</si>
  <si>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</si>
  <si>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</si>
  <si>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</si>
  <si>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</si>
  <si>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</si>
  <si>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</si>
  <si>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</si>
  <si>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</si>
  <si>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</si>
  <si>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</si>
  <si>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</si>
  <si>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</si>
  <si>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</si>
  <si>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</si>
  <si>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</si>
  <si>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</si>
  <si>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</si>
  <si>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</si>
  <si>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</si>
  <si>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</si>
  <si>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</si>
  <si>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</si>
  <si>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</si>
  <si>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</si>
  <si>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</si>
  <si>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</si>
  <si>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</si>
  <si>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</si>
  <si>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</si>
  <si>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</si>
  <si>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</si>
  <si>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</si>
  <si>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</si>
  <si>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</si>
  <si>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</si>
  <si>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</si>
  <si>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</si>
  <si>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</si>
  <si>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</si>
  <si>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</si>
  <si>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</si>
  <si>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</si>
  <si>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</si>
  <si>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</si>
  <si>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</si>
  <si>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</si>
  <si>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</si>
  <si>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</si>
  <si>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</si>
  <si>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</si>
  <si>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</si>
  <si>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</si>
  <si>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</si>
  <si>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</si>
  <si>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</si>
  <si>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</si>
  <si>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</si>
  <si>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</si>
  <si>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</si>
  <si>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</si>
  <si>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</si>
  <si>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</si>
  <si>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</si>
  <si>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</si>
  <si>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</si>
  <si>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</si>
  <si>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</si>
  <si>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</si>
  <si>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</si>
  <si>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</si>
  <si>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</si>
  <si>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</si>
  <si>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</si>
  <si>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</si>
  <si>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</si>
  <si>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</si>
  <si>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</si>
  <si>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</si>
  <si>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</si>
  <si>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</si>
  <si>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</si>
  <si>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</si>
  <si>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</si>
  <si>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</si>
  <si>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</si>
  <si>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</si>
  <si>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</si>
  <si>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</si>
  <si>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</si>
  <si>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</si>
  <si>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</si>
  <si>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</si>
  <si>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</si>
  <si>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</si>
  <si>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</si>
  <si>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</si>
  <si>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</si>
  <si>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</si>
  <si>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</si>
  <si>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</si>
  <si>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</si>
  <si>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</si>
  <si>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</si>
  <si>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</si>
  <si>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</si>
  <si>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</si>
  <si>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</si>
  <si>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</si>
  <si>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</si>
  <si>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</si>
  <si>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</si>
  <si>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</si>
  <si>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</si>
  <si>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</si>
  <si>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</si>
  <si>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</si>
  <si>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</si>
  <si>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</si>
  <si>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</si>
  <si>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</si>
  <si>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</si>
  <si>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</si>
  <si>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</si>
  <si>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</si>
  <si>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</si>
  <si>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</si>
  <si>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</si>
  <si>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</si>
  <si>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</si>
  <si>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</si>
  <si>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</si>
  <si>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</si>
  <si>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</si>
  <si>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</si>
  <si>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</si>
  <si>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</si>
  <si>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</si>
  <si>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</si>
  <si>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</si>
  <si>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</si>
  <si>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</si>
  <si>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</si>
  <si>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</si>
  <si>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</si>
  <si>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</si>
  <si>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</si>
  <si>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</si>
  <si>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</si>
  <si>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</si>
  <si>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</si>
  <si>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</si>
  <si>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</si>
  <si>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</si>
  <si>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</si>
  <si>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</si>
  <si>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</si>
  <si>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</si>
  <si>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</si>
  <si>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</si>
  <si>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</si>
  <si>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</si>
  <si>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</si>
  <si>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</si>
  <si>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</si>
  <si>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</si>
  <si>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</si>
  <si>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</si>
  <si>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</si>
  <si>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</si>
  <si>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</si>
  <si>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</si>
  <si>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</si>
  <si>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</si>
  <si>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</si>
  <si>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</si>
  <si>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</si>
  <si>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</si>
  <si>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</si>
  <si>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</si>
  <si>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</si>
  <si>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</si>
  <si>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</si>
  <si>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</si>
  <si>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</si>
  <si>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</si>
  <si>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</si>
  <si>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</si>
  <si>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</si>
  <si>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</si>
  <si>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</si>
  <si>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</si>
  <si>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</si>
  <si>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</si>
  <si>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</si>
  <si>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</si>
  <si>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</si>
  <si>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</si>
  <si>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</si>
  <si>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</si>
  <si>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</si>
  <si>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</si>
  <si>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</si>
  <si>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</si>
  <si>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</si>
  <si>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</si>
  <si>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</si>
  <si>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</si>
  <si>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</si>
  <si>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</si>
  <si>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</si>
  <si>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</si>
  <si>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</si>
  <si>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</si>
  <si>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</si>
  <si>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</si>
  <si>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</si>
  <si>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</si>
  <si>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</si>
  <si>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</si>
  <si>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</si>
  <si>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</si>
  <si>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</si>
  <si>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</si>
  <si>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</si>
  <si>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</si>
  <si>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</si>
  <si>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</si>
  <si>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</si>
  <si>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</si>
  <si>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</si>
  <si>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</si>
  <si>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</si>
  <si>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</si>
  <si>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</si>
  <si>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</si>
  <si>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</si>
  <si>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</si>
  <si>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</si>
  <si>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</si>
  <si>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</si>
  <si>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</si>
  <si>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</si>
  <si>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</si>
  <si>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</si>
  <si>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</si>
  <si>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</si>
  <si>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</si>
  <si>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</si>
  <si>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</si>
  <si>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</si>
  <si>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</si>
  <si>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</si>
  <si>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</si>
  <si>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</si>
  <si>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</si>
  <si>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</si>
  <si>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</si>
  <si>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</si>
  <si>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</si>
  <si>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</si>
  <si>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</si>
  <si>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</si>
  <si>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</si>
  <si>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</si>
  <si>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</si>
  <si>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</si>
  <si>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</si>
  <si>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</si>
  <si>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</si>
  <si>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</si>
  <si>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</si>
  <si>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</si>
  <si>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</si>
  <si>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</si>
  <si>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</si>
  <si>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</si>
  <si>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</si>
  <si>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</si>
  <si>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</si>
  <si>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</si>
  <si>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</si>
  <si>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</si>
  <si>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</si>
  <si>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</si>
  <si>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</si>
  <si>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</si>
  <si>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</si>
  <si>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</si>
  <si>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</si>
  <si>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</si>
  <si>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</si>
  <si>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</si>
  <si>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</si>
  <si>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</si>
  <si>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</si>
  <si>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</si>
  <si>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</si>
  <si>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</si>
  <si>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</si>
  <si>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</si>
  <si>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</si>
  <si>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</si>
  <si>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</si>
  <si>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</si>
  <si>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</si>
  <si>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</si>
  <si>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</si>
  <si>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</si>
  <si>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</si>
  <si>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</si>
  <si>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</si>
  <si>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</si>
  <si>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</si>
  <si>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</si>
  <si>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</si>
  <si>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</si>
  <si>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</si>
  <si>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</si>
  <si>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</si>
  <si>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</si>
  <si>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</si>
  <si>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</si>
  <si>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</si>
  <si>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</si>
  <si>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</si>
  <si>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</si>
  <si>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</si>
  <si>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</si>
  <si>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</si>
  <si>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</si>
  <si>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</si>
  <si>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</si>
  <si>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</si>
  <si>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</si>
  <si>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</si>
  <si>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</si>
  <si>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</si>
  <si>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</si>
  <si>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</si>
  <si>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</si>
  <si>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</si>
  <si>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</si>
  <si>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</si>
  <si>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</si>
  <si>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</si>
  <si>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</si>
  <si>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</si>
  <si>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</si>
  <si>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</si>
  <si>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</si>
  <si>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</si>
  <si>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</si>
  <si>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</si>
  <si>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</si>
  <si>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</si>
  <si>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</si>
  <si>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</si>
  <si>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</si>
  <si>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</si>
  <si>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</si>
  <si>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</si>
  <si>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</si>
  <si>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</si>
  <si>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</si>
  <si>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</si>
  <si>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</si>
  <si>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</si>
  <si>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</si>
  <si>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</si>
  <si>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</si>
  <si>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</si>
  <si>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</si>
  <si>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</si>
  <si>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</si>
  <si>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</si>
  <si>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</si>
  <si>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</si>
  <si>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</si>
  <si>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</si>
  <si>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</si>
  <si>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</si>
  <si>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</si>
  <si>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</si>
  <si>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</si>
  <si>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</si>
  <si>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</si>
  <si>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</si>
  <si>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</si>
  <si>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</si>
  <si>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</si>
  <si>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</si>
  <si>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</si>
  <si>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</si>
  <si>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</si>
  <si>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</si>
  <si>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</si>
  <si>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</si>
  <si>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</si>
  <si>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</si>
  <si>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</si>
  <si>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</si>
  <si>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</si>
  <si>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</si>
  <si>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</si>
  <si>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</si>
  <si>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</si>
  <si>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</si>
  <si>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</si>
  <si>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</si>
  <si>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</si>
  <si>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</si>
  <si>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</si>
  <si>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</si>
  <si>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</si>
  <si>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</si>
  <si>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</si>
  <si>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</si>
  <si>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</si>
  <si>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</si>
  <si>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</si>
  <si>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</si>
  <si>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</si>
  <si>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</si>
  <si>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</si>
  <si>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</si>
  <si>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</si>
  <si>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</si>
  <si>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</si>
  <si>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</si>
  <si>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</si>
  <si>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</si>
  <si>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</si>
  <si>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</si>
  <si>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</si>
  <si>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</si>
  <si>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</si>
  <si>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</si>
  <si>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</si>
  <si>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</si>
  <si>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</si>
  <si>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</si>
  <si>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</si>
  <si>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</si>
  <si>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</si>
  <si>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</si>
  <si>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</si>
  <si>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</si>
  <si>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</si>
  <si>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</si>
  <si>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</si>
  <si>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</si>
  <si>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</si>
  <si>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</si>
  <si>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</si>
  <si>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</si>
  <si>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</si>
  <si>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</si>
  <si>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</si>
  <si>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</si>
  <si>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</si>
  <si>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</si>
  <si>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</si>
  <si>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</si>
  <si>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</si>
  <si>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</si>
  <si>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</si>
  <si>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</si>
  <si>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</si>
  <si>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</si>
  <si>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</si>
  <si>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</si>
  <si>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</si>
  <si>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</si>
  <si>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</si>
  <si>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</si>
  <si>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</si>
  <si>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</si>
  <si>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</si>
  <si>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</si>
  <si>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</si>
  <si>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</si>
  <si>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</si>
  <si>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</si>
  <si>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</si>
  <si>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</si>
  <si>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</si>
  <si>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</si>
  <si>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</si>
  <si>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</si>
  <si>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</si>
  <si>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</si>
  <si>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</si>
  <si>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</si>
  <si>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</si>
  <si>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</si>
  <si>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</si>
  <si>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</si>
  <si>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</si>
  <si>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</si>
  <si>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</si>
  <si>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</si>
  <si>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</si>
  <si>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</si>
  <si>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</si>
  <si>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</si>
  <si>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</si>
  <si>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</si>
  <si>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</si>
  <si>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</si>
  <si>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</si>
  <si>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</si>
  <si>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</si>
  <si>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</si>
  <si>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</si>
  <si>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</si>
  <si>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</si>
  <si>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</si>
  <si>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</si>
  <si>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</si>
  <si>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</si>
  <si>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</si>
  <si>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</si>
  <si>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</si>
  <si>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</si>
  <si>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</si>
  <si>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</si>
  <si>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</si>
  <si>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</si>
  <si>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</si>
  <si>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</si>
  <si>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</si>
  <si>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</si>
  <si>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</si>
  <si>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</si>
  <si>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</si>
  <si>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</si>
  <si>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</si>
  <si>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</si>
  <si>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</si>
  <si>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</si>
  <si>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</si>
  <si>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</si>
  <si>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</si>
  <si>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</si>
  <si>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</si>
  <si>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</si>
  <si>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</si>
  <si>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</si>
  <si>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</si>
  <si>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</si>
  <si>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</si>
  <si>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</si>
  <si>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</si>
  <si>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</si>
  <si>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</si>
  <si>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</si>
  <si>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</si>
  <si>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</si>
  <si>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</si>
  <si>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</si>
  <si>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</si>
  <si>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</si>
  <si>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</si>
  <si>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</si>
  <si>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</si>
  <si>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</si>
  <si>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</si>
  <si>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</si>
  <si>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</si>
  <si>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</si>
  <si>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</si>
  <si>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</si>
  <si>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</si>
  <si>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</si>
  <si>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</si>
  <si>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</si>
  <si>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</si>
  <si>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</si>
  <si>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</si>
  <si>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</si>
  <si>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</si>
  <si>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</si>
  <si>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</si>
  <si>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</si>
  <si>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</si>
  <si>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</si>
  <si>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</si>
  <si>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</si>
  <si>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</si>
  <si>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</si>
  <si>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</si>
  <si>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</si>
  <si>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</si>
  <si>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</si>
  <si>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</si>
  <si>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</si>
  <si>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</si>
  <si>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</si>
  <si>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</si>
  <si>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</si>
  <si>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</si>
  <si>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</si>
  <si>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</si>
  <si>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</si>
  <si>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</si>
  <si>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</si>
  <si>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</si>
  <si>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</si>
  <si>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</si>
  <si>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</si>
  <si>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</si>
  <si>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</si>
  <si>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</si>
  <si>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</si>
  <si>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</si>
  <si>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</si>
  <si>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</si>
  <si>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</si>
  <si>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</si>
  <si>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</si>
  <si>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</si>
  <si>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</si>
  <si>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</si>
  <si>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</si>
  <si>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</si>
  <si>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</si>
  <si>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</si>
  <si>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</si>
  <si>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</si>
  <si>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</si>
  <si>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</si>
  <si>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</si>
  <si>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</si>
  <si>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</si>
  <si>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</si>
  <si>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</si>
  <si>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</si>
  <si>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</si>
  <si>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</si>
  <si>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</si>
  <si>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</si>
  <si>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</si>
  <si>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</si>
  <si>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</si>
  <si>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</si>
  <si>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</si>
  <si>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</si>
  <si>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</si>
  <si>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</si>
  <si>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</si>
  <si>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</si>
  <si>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</si>
  <si>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</si>
  <si>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</si>
  <si>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</si>
  <si>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</si>
  <si>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</si>
  <si>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</si>
  <si>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</si>
  <si>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</si>
  <si>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</si>
  <si>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</si>
  <si>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</si>
  <si>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</si>
  <si>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</si>
  <si>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</si>
  <si>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</si>
  <si>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</si>
  <si>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</si>
  <si>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</si>
  <si>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</si>
  <si>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</si>
  <si>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</si>
  <si>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</si>
  <si>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</si>
  <si>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</si>
  <si>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</si>
  <si>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</si>
  <si>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</si>
  <si>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</si>
  <si>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</si>
  <si>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</si>
  <si>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</si>
  <si>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</si>
  <si>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</si>
  <si>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</si>
  <si>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</si>
  <si>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</si>
  <si>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</si>
  <si>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</si>
  <si>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</si>
  <si>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</si>
  <si>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</si>
  <si>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</si>
  <si>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</si>
  <si>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</si>
  <si>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</si>
  <si>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</si>
  <si>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</si>
  <si>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</si>
  <si>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</si>
  <si>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</si>
  <si>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</si>
  <si>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</si>
  <si>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</si>
  <si>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</si>
  <si>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</si>
  <si>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</si>
  <si>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</si>
  <si>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</si>
  <si>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</si>
  <si>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</si>
  <si>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</si>
  <si>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</si>
  <si>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</si>
  <si>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</si>
  <si>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</si>
  <si>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</si>
  <si>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</si>
  <si>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</si>
  <si>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</si>
  <si>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</si>
  <si>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</si>
  <si>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</si>
  <si>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</si>
  <si>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</si>
  <si>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</si>
  <si>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</si>
  <si>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</si>
  <si>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</si>
  <si>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</si>
  <si>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</si>
  <si>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</si>
  <si>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</si>
  <si>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</si>
  <si>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</si>
  <si>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</si>
  <si>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</si>
  <si>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</si>
  <si>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</si>
  <si>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</si>
  <si>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</si>
  <si>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</si>
  <si>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</si>
  <si>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</si>
  <si>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</si>
  <si>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</si>
  <si>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</si>
  <si>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</si>
  <si>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</si>
  <si>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</si>
  <si>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</si>
  <si>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</si>
  <si>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</si>
  <si>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</si>
  <si>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</si>
  <si>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</si>
  <si>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</si>
  <si>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</si>
  <si>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</si>
  <si>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</si>
  <si>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</si>
  <si>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</si>
  <si>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</si>
  <si>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</si>
  <si>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</si>
  <si>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</si>
  <si>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</si>
  <si>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</si>
  <si>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</si>
  <si>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</si>
  <si>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</si>
  <si>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</si>
  <si>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</si>
  <si>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</si>
  <si>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</si>
  <si>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</si>
  <si>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</si>
  <si>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</si>
  <si>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</si>
  <si>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</si>
  <si>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</si>
  <si>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</si>
  <si>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</si>
  <si>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</si>
  <si>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</si>
  <si>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</si>
  <si>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</si>
  <si>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</si>
  <si>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</si>
  <si>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</si>
  <si>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</si>
  <si>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</si>
  <si>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</si>
  <si>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</si>
  <si>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</si>
  <si>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</si>
  <si>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</si>
  <si>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</si>
  <si>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</si>
  <si>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</si>
  <si>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</si>
  <si>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</si>
  <si>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</si>
  <si>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</si>
  <si>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</si>
  <si>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</si>
  <si>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</si>
  <si>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</si>
  <si>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</si>
  <si>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</si>
  <si>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</si>
  <si>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</si>
  <si>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</si>
  <si>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</si>
  <si>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</si>
  <si>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</si>
  <si>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</si>
  <si>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</si>
  <si>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</si>
  <si>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</si>
  <si>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</si>
  <si>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</si>
  <si>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</si>
  <si>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</si>
  <si>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</si>
  <si>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</si>
  <si>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</si>
  <si>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</si>
  <si>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</si>
  <si>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</si>
  <si>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</si>
  <si>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</si>
  <si>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</si>
  <si>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</si>
  <si>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</si>
  <si>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</si>
  <si>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</si>
  <si>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</si>
  <si>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</si>
  <si>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</si>
  <si>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</si>
  <si>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</si>
  <si>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</si>
  <si>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</si>
  <si>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</si>
  <si>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</si>
  <si>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</si>
  <si>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</si>
  <si>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</si>
  <si>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</si>
  <si>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</si>
  <si>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</si>
  <si>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</si>
  <si>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</si>
  <si>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</si>
  <si>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</si>
  <si>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</si>
  <si>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</si>
  <si>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</si>
  <si>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</si>
  <si>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</si>
  <si>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</si>
  <si>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</si>
  <si>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</si>
  <si>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</si>
  <si>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</si>
  <si>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</si>
  <si>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</si>
  <si>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</si>
  <si>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</si>
  <si>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</si>
  <si>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</si>
  <si>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</si>
  <si>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</si>
  <si>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</si>
  <si>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</si>
  <si>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</si>
  <si>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</si>
  <si>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</si>
  <si>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</si>
  <si>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</si>
  <si>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</si>
  <si>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</si>
  <si>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</si>
  <si>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</si>
  <si>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</si>
  <si>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</si>
  <si>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</si>
  <si>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</si>
  <si>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</si>
  <si>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</si>
  <si>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</si>
  <si>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</si>
  <si>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</si>
  <si>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</si>
  <si>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</si>
  <si>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</si>
  <si>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</si>
  <si>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</si>
  <si>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</si>
  <si>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</si>
  <si>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</si>
  <si>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</si>
  <si>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</si>
  <si>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</si>
  <si>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</si>
  <si>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</si>
  <si>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</si>
  <si>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</si>
  <si>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</si>
  <si>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</si>
  <si>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</si>
  <si>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</si>
  <si>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</si>
  <si>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</si>
  <si>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</si>
  <si>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</si>
  <si>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</si>
  <si>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</si>
  <si>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</si>
  <si>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</si>
  <si>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</si>
  <si>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</si>
  <si>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</si>
  <si>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</si>
  <si>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</si>
  <si>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</si>
  <si>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</si>
  <si>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</si>
  <si>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</si>
  <si>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</si>
  <si>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</si>
  <si>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</si>
  <si>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</si>
  <si>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</si>
  <si>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</si>
  <si>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</si>
  <si>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</si>
  <si>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</si>
  <si>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</si>
  <si>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</si>
  <si>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</si>
  <si>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</si>
  <si>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</si>
  <si>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</si>
  <si>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</si>
  <si>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</si>
  <si>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</si>
  <si>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</si>
  <si>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</si>
  <si>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</si>
  <si>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</si>
  <si>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</si>
  <si>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</si>
  <si>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</si>
  <si>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</si>
  <si>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</si>
  <si>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</si>
  <si>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</si>
  <si>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</si>
  <si>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</si>
  <si>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</si>
  <si>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</si>
  <si>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</si>
  <si>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</si>
  <si>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</si>
  <si>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</si>
  <si>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</si>
  <si>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</si>
  <si>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</si>
  <si>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</si>
  <si>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</si>
  <si>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</si>
  <si>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</si>
  <si>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</si>
  <si>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</si>
  <si>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</si>
  <si>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</si>
  <si>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</si>
  <si>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</si>
  <si>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</si>
  <si>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</si>
  <si>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</si>
  <si>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</si>
  <si>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</si>
  <si>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</si>
  <si>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</si>
  <si>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</si>
  <si>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</si>
  <si>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</si>
  <si>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</si>
  <si>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</si>
  <si>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</si>
  <si>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</si>
  <si>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</si>
  <si>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</si>
  <si>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</si>
  <si>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</si>
  <si>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</si>
  <si>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</si>
  <si>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</si>
  <si>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</si>
  <si>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</si>
  <si>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</si>
  <si>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</si>
  <si>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</si>
  <si>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</si>
  <si>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</si>
  <si>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</si>
  <si>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</si>
  <si>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</si>
  <si>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</si>
  <si>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</si>
  <si>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</si>
  <si>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</si>
  <si>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</si>
  <si>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</si>
  <si>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</si>
  <si>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</si>
  <si>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</si>
  <si>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</si>
  <si>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</si>
  <si>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</si>
  <si>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</si>
  <si>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</si>
  <si>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</si>
  <si>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</si>
  <si>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</si>
  <si>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</si>
  <si>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</si>
  <si>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</si>
  <si>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</si>
  <si>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</si>
  <si>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</si>
  <si>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</si>
  <si>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</si>
  <si>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</si>
  <si>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</si>
  <si>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</si>
  <si>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</si>
  <si>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</si>
  <si>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</si>
  <si>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</si>
  <si>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</si>
  <si>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</si>
  <si>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</si>
  <si>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</si>
  <si>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</si>
  <si>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</si>
  <si>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</si>
  <si>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</si>
  <si>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</si>
  <si>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</si>
  <si>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</si>
  <si>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</si>
  <si>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</si>
  <si>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</si>
  <si>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</si>
  <si>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</si>
  <si>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</si>
  <si>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</si>
  <si>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</si>
  <si>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</si>
  <si>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</si>
  <si>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</si>
  <si>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</si>
  <si>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</si>
  <si>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</si>
  <si>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</si>
  <si>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</si>
  <si>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</si>
  <si>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</si>
  <si>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</si>
  <si>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</si>
  <si>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</si>
  <si>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</si>
  <si>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</si>
  <si>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</si>
  <si>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</si>
  <si>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</si>
  <si>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</si>
  <si>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</si>
  <si>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</si>
  <si>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</si>
  <si>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</si>
  <si>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</si>
  <si>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</si>
  <si>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</si>
  <si>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</si>
  <si>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</si>
  <si>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</si>
  <si>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</si>
  <si>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</si>
  <si>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</si>
  <si>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</si>
  <si>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</si>
  <si>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</si>
  <si>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</si>
  <si>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</si>
  <si>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</si>
  <si>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</si>
  <si>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</si>
  <si>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</si>
  <si>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</si>
  <si>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</si>
  <si>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</si>
  <si>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</si>
  <si>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</si>
  <si>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</si>
  <si>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</si>
  <si>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</si>
  <si>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</si>
  <si>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</si>
  <si>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</si>
  <si>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</si>
  <si>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</si>
  <si>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</si>
  <si>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</si>
  <si>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</si>
  <si>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</si>
  <si>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</si>
  <si>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</si>
  <si>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</si>
  <si>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</si>
  <si>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</si>
  <si>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</si>
  <si>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</si>
  <si>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</si>
  <si>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</si>
  <si>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</si>
  <si>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</si>
  <si>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</si>
  <si>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</si>
  <si>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</si>
  <si>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</si>
  <si>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</si>
  <si>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</si>
  <si>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</si>
  <si>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</si>
  <si>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</si>
  <si>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</si>
  <si>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</si>
  <si>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</si>
  <si>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</si>
  <si>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</si>
  <si>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</si>
  <si>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</si>
  <si>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</si>
  <si>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</si>
  <si>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</si>
  <si>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</si>
  <si>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</si>
  <si>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</si>
  <si>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</si>
  <si>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</si>
  <si>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</si>
  <si>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</si>
  <si>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</si>
  <si>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</si>
  <si>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</si>
  <si>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</si>
  <si>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</si>
  <si>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</si>
  <si>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</si>
  <si>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</si>
  <si>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</si>
  <si>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</si>
  <si>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</si>
  <si>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</si>
  <si>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</si>
  <si>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</si>
  <si>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</si>
  <si>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</si>
  <si>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</si>
  <si>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</si>
  <si>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</si>
  <si>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</si>
  <si>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</si>
  <si>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</si>
  <si>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</si>
  <si>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</si>
  <si>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</si>
  <si>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</si>
  <si>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</si>
  <si>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</si>
  <si>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</si>
  <si>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</si>
  <si>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</si>
  <si>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</si>
  <si>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</si>
  <si>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</si>
  <si>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</si>
  <si>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</si>
  <si>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</si>
  <si>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</si>
  <si>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</si>
  <si>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</si>
  <si>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</si>
  <si>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</si>
  <si>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</si>
  <si>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</si>
  <si>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</si>
  <si>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</si>
  <si>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</si>
  <si>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</si>
  <si>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</si>
  <si>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</si>
  <si>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</si>
  <si>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</si>
  <si>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</si>
  <si>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</si>
  <si>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</si>
  <si>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</si>
  <si>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</si>
  <si>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</si>
  <si>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</si>
  <si>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</si>
  <si>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</si>
  <si>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</si>
  <si>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</si>
  <si>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</si>
  <si>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</si>
  <si>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</si>
  <si>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</si>
  <si>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</si>
  <si>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</si>
  <si>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</si>
  <si>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</si>
  <si>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</si>
  <si>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</si>
  <si>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</si>
  <si>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</si>
  <si>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</si>
  <si>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</si>
  <si>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</si>
  <si>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</si>
  <si>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</si>
  <si>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</si>
  <si>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</si>
  <si>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</si>
  <si>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</si>
  <si>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</si>
  <si>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</si>
  <si>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</si>
  <si>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</si>
  <si>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</si>
  <si>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</si>
  <si>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</si>
  <si>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</si>
  <si>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</si>
  <si>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</si>
  <si>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</si>
  <si>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</si>
  <si>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</si>
  <si>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</si>
  <si>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</si>
  <si>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</si>
  <si>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</si>
  <si>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</si>
  <si>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</si>
  <si>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</si>
  <si>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</si>
  <si>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</si>
  <si>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</si>
  <si>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</si>
  <si>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</si>
  <si>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</si>
  <si>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</si>
  <si>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</si>
  <si>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</si>
  <si>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</si>
  <si>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</si>
  <si>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</si>
  <si>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</si>
  <si>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</si>
  <si>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</si>
  <si>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</si>
  <si>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</si>
  <si>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</si>
  <si>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</si>
  <si>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</si>
  <si>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</si>
  <si>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</si>
  <si>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</si>
  <si>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</si>
  <si>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</si>
  <si>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</si>
  <si>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</si>
  <si>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</si>
  <si>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</si>
  <si>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</si>
  <si>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</si>
  <si>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</si>
  <si>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</si>
  <si>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</si>
  <si>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</si>
  <si>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</si>
  <si>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</si>
  <si>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</si>
  <si>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</si>
  <si>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</si>
  <si>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</si>
  <si>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</si>
  <si>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</si>
  <si>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</si>
  <si>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</si>
  <si>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</si>
  <si>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</si>
  <si>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</si>
  <si>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</si>
  <si>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</si>
  <si>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</si>
  <si>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</si>
  <si>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</si>
  <si>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</si>
  <si>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</si>
  <si>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</si>
  <si>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</si>
  <si>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</si>
  <si>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</si>
  <si>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</si>
  <si>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</si>
  <si>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</si>
  <si>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</si>
  <si>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</si>
  <si>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</si>
  <si>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</si>
  <si>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</si>
  <si>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</si>
  <si>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</si>
  <si>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</si>
  <si>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</si>
  <si>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</si>
  <si>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</si>
  <si>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</si>
  <si>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</si>
  <si>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</si>
  <si>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</si>
  <si>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</si>
  <si>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</si>
  <si>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</si>
  <si>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</si>
  <si>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</si>
  <si>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</si>
  <si>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</si>
  <si>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</si>
  <si>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</si>
  <si>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</si>
  <si>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</si>
  <si>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</si>
  <si>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</si>
  <si>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</si>
  <si>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</si>
  <si>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</si>
  <si>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</si>
  <si>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</si>
  <si>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</si>
  <si>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</si>
  <si>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</si>
  <si>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</si>
  <si>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</si>
  <si>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</si>
  <si>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</si>
  <si>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</si>
  <si>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</si>
  <si>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</si>
  <si>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</si>
  <si>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</si>
  <si>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</si>
  <si>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</si>
  <si>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</si>
  <si>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</si>
  <si>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</si>
  <si>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</si>
  <si>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</si>
  <si>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</si>
  <si>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</si>
  <si>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</si>
  <si>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</si>
  <si>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</si>
  <si>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</si>
  <si>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</si>
  <si>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</si>
  <si>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</si>
  <si>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</si>
  <si>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</si>
  <si>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</si>
  <si>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</si>
  <si>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</si>
  <si>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</si>
  <si>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</si>
  <si>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</si>
  <si>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</si>
  <si>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</si>
  <si>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</si>
  <si>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</si>
  <si>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</si>
  <si>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</si>
  <si>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</si>
  <si>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</si>
  <si>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</si>
  <si>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</si>
  <si>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</si>
  <si>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</si>
  <si>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</si>
  <si>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</si>
  <si>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</si>
  <si>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</si>
  <si>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</si>
  <si>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</si>
  <si>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</si>
  <si>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</si>
  <si>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</si>
  <si>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</si>
  <si>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</si>
  <si>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</si>
  <si>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</si>
  <si>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</si>
  <si>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</si>
  <si>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</si>
  <si>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</si>
  <si>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</si>
  <si>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</si>
  <si>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</si>
  <si>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</si>
  <si>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</si>
  <si>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</si>
  <si>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</si>
  <si>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</si>
  <si>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</si>
  <si>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</si>
  <si>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</si>
  <si>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</si>
  <si>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</si>
  <si>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</si>
  <si>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</si>
  <si>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</si>
  <si>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</si>
  <si>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</si>
  <si>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</si>
  <si>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</si>
  <si>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</si>
  <si>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</si>
  <si>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</si>
  <si>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</si>
  <si>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</si>
  <si>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</si>
  <si>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</si>
  <si>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</si>
  <si>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</si>
  <si>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</si>
  <si>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</si>
  <si>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</si>
  <si>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</si>
  <si>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</si>
  <si>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</si>
  <si>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</si>
  <si>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</si>
  <si>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</si>
  <si>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</si>
  <si>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</si>
  <si>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</si>
  <si>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</si>
  <si>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</si>
  <si>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</si>
  <si>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</si>
  <si>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</si>
  <si>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</si>
  <si>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</si>
  <si>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</si>
  <si>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</si>
  <si>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</si>
  <si>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</si>
  <si>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</si>
  <si>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</si>
  <si>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</si>
  <si>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</si>
  <si>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</si>
  <si>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</si>
  <si>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</si>
  <si>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</si>
  <si>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</si>
  <si>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</si>
  <si>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</si>
  <si>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</si>
  <si>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</si>
  <si>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</si>
  <si>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</si>
  <si>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</si>
  <si>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</si>
  <si>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</si>
  <si>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</si>
  <si>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</si>
  <si>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</si>
  <si>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</si>
  <si>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</si>
  <si>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</si>
  <si>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</si>
  <si>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</si>
  <si>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</si>
  <si>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</si>
  <si>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</si>
  <si>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</si>
  <si>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</si>
  <si>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</si>
  <si>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</si>
  <si>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</si>
  <si>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</si>
  <si>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</si>
  <si>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</si>
  <si>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</si>
  <si>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</si>
  <si>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</si>
  <si>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</si>
  <si>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</si>
  <si>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</si>
  <si>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</si>
  <si>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</si>
  <si>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</si>
  <si>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</si>
  <si>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</si>
  <si>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</si>
  <si>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</si>
  <si>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</si>
  <si>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</si>
  <si>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</si>
  <si>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</si>
  <si>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</si>
  <si>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</si>
  <si>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</si>
  <si>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</si>
  <si>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</si>
  <si>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</si>
  <si>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</si>
  <si>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</si>
  <si>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</si>
  <si>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</si>
  <si>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</si>
  <si>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</si>
  <si>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</si>
  <si>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</si>
  <si>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</si>
  <si>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</si>
  <si>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</si>
  <si>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</si>
  <si>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</si>
  <si>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</si>
  <si>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</si>
  <si>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</si>
  <si>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</si>
  <si>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</si>
  <si>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</si>
  <si>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</si>
  <si>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</si>
  <si>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</si>
  <si>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</si>
  <si>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</si>
  <si>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</si>
  <si>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</si>
  <si>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</si>
  <si>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</si>
  <si>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</si>
  <si>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</si>
  <si>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</si>
  <si>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</si>
  <si>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</si>
  <si>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</si>
  <si>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</si>
  <si>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</si>
  <si>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</si>
  <si>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</si>
  <si>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</si>
  <si>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</si>
  <si>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</si>
  <si>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</si>
  <si>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</si>
  <si>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</si>
  <si>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</si>
  <si>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</si>
  <si>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</si>
  <si>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</si>
  <si>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</si>
  <si>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</si>
  <si>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</si>
  <si>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</si>
  <si>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</si>
  <si>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</si>
  <si>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</si>
  <si>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</si>
  <si>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</si>
  <si>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</si>
  <si>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</si>
  <si>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</si>
  <si>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</si>
  <si>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</si>
  <si>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</si>
  <si>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</si>
  <si>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</si>
  <si>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</si>
  <si>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</si>
  <si>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</si>
  <si>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</si>
  <si>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</si>
  <si>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</si>
  <si>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</si>
  <si>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</si>
  <si>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</si>
  <si>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</si>
  <si>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</si>
  <si>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</si>
  <si>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</si>
  <si>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</si>
  <si>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</si>
  <si>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</si>
  <si>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</si>
  <si>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</si>
  <si>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</si>
  <si>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</si>
  <si>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</si>
  <si>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</si>
  <si>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</si>
  <si>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</si>
  <si>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</si>
  <si>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</si>
  <si>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</si>
  <si>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</si>
  <si>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</si>
  <si>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</si>
  <si>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</si>
  <si>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</si>
  <si>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</si>
  <si>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</si>
  <si>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</si>
  <si>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</si>
  <si>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</si>
  <si>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</si>
  <si>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</si>
  <si>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</si>
  <si>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</si>
  <si>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</si>
  <si>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</si>
  <si>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</si>
  <si>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</si>
  <si>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</si>
  <si>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</si>
  <si>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</si>
  <si>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</si>
  <si>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</si>
  <si>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</si>
  <si>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</si>
  <si>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</si>
  <si>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</si>
  <si>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</si>
  <si>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</si>
  <si>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</si>
  <si>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</si>
  <si>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</si>
  <si>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</si>
  <si>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</si>
  <si>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</si>
  <si>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</si>
  <si>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</si>
  <si>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</si>
  <si>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</si>
  <si>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</si>
  <si>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</si>
  <si>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</si>
  <si>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</si>
  <si>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</si>
  <si>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</si>
  <si>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</si>
  <si>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</si>
  <si>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</si>
  <si>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</si>
  <si>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</si>
  <si>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</si>
  <si>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</si>
  <si>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</si>
  <si>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</si>
  <si>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</si>
  <si>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</si>
  <si>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</si>
  <si>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</si>
  <si>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</si>
  <si>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</si>
  <si>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</si>
  <si>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</si>
  <si>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</si>
  <si>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</si>
  <si>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</si>
  <si>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</si>
  <si>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</si>
  <si>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</si>
  <si>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</si>
  <si>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</si>
  <si>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</si>
  <si>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</si>
  <si>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</si>
  <si>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</si>
  <si>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</si>
  <si>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</si>
  <si>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</si>
  <si>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</si>
  <si>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</si>
  <si>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</si>
  <si>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</si>
  <si>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</si>
  <si>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</si>
  <si>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</si>
  <si>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</si>
  <si>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</si>
  <si>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</si>
  <si>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</si>
  <si>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</si>
  <si>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</si>
  <si>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</si>
  <si>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</si>
  <si>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</si>
  <si>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</si>
  <si>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</si>
  <si>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</si>
  <si>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</si>
  <si>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</si>
  <si>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</si>
  <si>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</si>
  <si>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</si>
  <si>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</si>
  <si>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</si>
  <si>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</si>
  <si>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</si>
  <si>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</si>
  <si>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</si>
  <si>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</si>
  <si>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</si>
  <si>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</si>
  <si>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</si>
  <si>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</si>
  <si>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</si>
  <si>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</si>
  <si>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</si>
  <si>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</si>
  <si>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</si>
  <si>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</si>
  <si>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</si>
  <si>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</si>
  <si>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</si>
  <si>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</si>
  <si>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</si>
  <si>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</si>
  <si>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</si>
  <si>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</si>
  <si>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</si>
  <si>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</si>
  <si>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</si>
  <si>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</si>
  <si>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</si>
  <si>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</si>
  <si>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</si>
  <si>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</si>
  <si>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</si>
  <si>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</si>
  <si>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</si>
  <si>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</si>
  <si>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</si>
  <si>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</si>
  <si>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</si>
  <si>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</si>
  <si>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</si>
  <si>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</si>
  <si>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</si>
  <si>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</si>
  <si>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</si>
  <si>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</si>
  <si>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</si>
  <si>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</si>
  <si>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</si>
  <si>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</si>
  <si>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</si>
  <si>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</si>
  <si>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</si>
  <si>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</si>
  <si>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</si>
  <si>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</si>
  <si>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</si>
  <si>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</si>
  <si>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</si>
  <si>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</si>
  <si>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</si>
  <si>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</si>
  <si>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</si>
  <si>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</si>
  <si>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</si>
  <si>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</si>
  <si>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</si>
  <si>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</si>
  <si>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</si>
  <si>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</si>
  <si>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</si>
  <si>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</si>
  <si>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</si>
  <si>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</si>
  <si>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</si>
  <si>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</si>
  <si>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</si>
  <si>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</si>
  <si>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</si>
  <si>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</si>
  <si>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</si>
  <si>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</si>
  <si>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</si>
  <si>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</si>
  <si>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</si>
  <si>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</si>
  <si>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</si>
  <si>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</si>
  <si>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</si>
  <si>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</si>
  <si>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</si>
  <si>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</si>
  <si>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</si>
  <si>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</si>
  <si>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</si>
  <si>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</si>
  <si>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</si>
  <si>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</si>
  <si>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</si>
  <si>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</si>
  <si>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</si>
  <si>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</si>
  <si>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</si>
  <si>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</si>
  <si>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</si>
  <si>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</si>
  <si>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</si>
  <si>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</si>
  <si>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</si>
  <si>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</si>
  <si>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</si>
  <si>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</si>
  <si>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</si>
  <si>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</si>
  <si>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</si>
  <si>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</si>
  <si>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</si>
  <si>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</si>
  <si>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</si>
  <si>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</si>
  <si>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</si>
  <si>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</si>
  <si>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</si>
  <si>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</si>
  <si>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</si>
  <si>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</si>
  <si>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</si>
  <si>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</si>
  <si>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</si>
  <si>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</si>
  <si>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</si>
  <si>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</si>
  <si>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</si>
  <si>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</si>
  <si>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</si>
  <si>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</si>
  <si>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</si>
  <si>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</si>
  <si>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</si>
  <si>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</si>
  <si>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</si>
  <si>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</si>
  <si>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</si>
  <si>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</si>
  <si>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</si>
  <si>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</si>
  <si>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</si>
  <si>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</si>
  <si>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</si>
  <si>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</si>
  <si>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</si>
  <si>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</si>
  <si>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</si>
  <si>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</si>
  <si>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</si>
  <si>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</si>
  <si>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</si>
  <si>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</si>
  <si>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</si>
  <si>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</si>
  <si>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</si>
  <si>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</si>
  <si>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</si>
  <si>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</si>
  <si>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</si>
  <si>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</si>
  <si>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</si>
  <si>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</si>
  <si>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</si>
  <si>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</si>
  <si>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</si>
  <si>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</si>
  <si>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</si>
  <si>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</si>
  <si>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</si>
  <si>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</si>
  <si>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</si>
  <si>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</si>
  <si>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</si>
  <si>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</si>
  <si>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</si>
  <si>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</si>
  <si>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</si>
  <si>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</si>
  <si>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</si>
  <si>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</si>
  <si>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</si>
  <si>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</si>
  <si>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</si>
  <si>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</si>
  <si>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</si>
  <si>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</si>
  <si>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</si>
  <si>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</si>
  <si>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</si>
  <si>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</si>
  <si>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</si>
  <si>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</si>
  <si>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</si>
  <si>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</si>
  <si>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</si>
  <si>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</si>
  <si>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</si>
  <si>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</si>
  <si>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</si>
  <si>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</si>
  <si>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</si>
  <si>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</si>
  <si>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</si>
  <si>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</si>
  <si>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</si>
  <si>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</si>
  <si>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</si>
  <si>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</si>
  <si>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</si>
  <si>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</si>
  <si>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</si>
  <si>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</si>
  <si>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</si>
  <si>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</si>
  <si>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</si>
  <si>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</si>
  <si>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</si>
  <si>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</si>
  <si>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</si>
  <si>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</si>
  <si>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</si>
  <si>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</si>
  <si>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</si>
  <si>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</si>
  <si>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</si>
  <si>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</si>
  <si>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</si>
  <si>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</si>
  <si>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</si>
  <si>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</si>
  <si>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</si>
  <si>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</si>
  <si>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</si>
  <si>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</si>
  <si>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</si>
  <si>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</si>
  <si>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</si>
  <si>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</si>
  <si>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</si>
  <si>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</si>
  <si>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</si>
  <si>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</si>
  <si>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</si>
  <si>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</si>
  <si>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</si>
  <si>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</si>
  <si>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</si>
  <si>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</si>
  <si>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</si>
  <si>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</si>
  <si>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</si>
  <si>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</si>
  <si>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</si>
  <si>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</si>
  <si>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</si>
  <si>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</si>
  <si>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</si>
  <si>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</si>
  <si>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</si>
  <si>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</si>
  <si>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</si>
  <si>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</si>
  <si>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</si>
  <si>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</si>
  <si>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</si>
  <si>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</si>
  <si>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</si>
  <si>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</si>
  <si>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</si>
  <si>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</si>
  <si>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</si>
  <si>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</si>
  <si>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</si>
  <si>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</si>
  <si>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</si>
  <si>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</si>
  <si>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</si>
  <si>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</si>
  <si>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</si>
  <si>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</si>
  <si>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</si>
  <si>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</si>
  <si>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</si>
  <si>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</si>
  <si>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</si>
  <si>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</si>
  <si>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</si>
  <si>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</si>
  <si>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</si>
  <si>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</si>
  <si>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</si>
  <si>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</si>
  <si>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</si>
  <si>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</si>
  <si>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</si>
  <si>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</si>
  <si>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</si>
  <si>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</si>
  <si>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</si>
  <si>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</si>
  <si>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</si>
  <si>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</si>
  <si>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</si>
  <si>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</si>
  <si>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</si>
  <si>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</si>
  <si>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</si>
  <si>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</si>
  <si>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</si>
  <si>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</si>
  <si>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</si>
  <si>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</si>
  <si>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</si>
  <si>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</si>
  <si>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</si>
  <si>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</si>
  <si>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</si>
  <si>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</si>
  <si>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</si>
  <si>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</si>
  <si>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</si>
  <si>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</si>
  <si>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</si>
  <si>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</si>
  <si>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</si>
  <si>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</si>
  <si>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</si>
  <si>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</si>
  <si>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</si>
  <si>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</si>
  <si>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</si>
  <si>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</si>
  <si>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</si>
  <si>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</si>
  <si>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</si>
  <si>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</si>
  <si>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</si>
  <si>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</si>
  <si>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</si>
  <si>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</si>
  <si>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</si>
  <si>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</si>
  <si>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</si>
  <si>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</si>
  <si>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</si>
  <si>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</si>
  <si>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</si>
  <si>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</si>
  <si>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</si>
  <si>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</si>
  <si>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</si>
  <si>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</si>
  <si>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</si>
  <si>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</si>
  <si>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</si>
  <si>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</si>
  <si>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</si>
  <si>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</si>
  <si>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</si>
  <si>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</si>
  <si>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</si>
  <si>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</si>
  <si>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</si>
  <si>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</si>
  <si>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</si>
  <si>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</si>
  <si>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</si>
  <si>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</si>
  <si>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</si>
  <si>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</si>
  <si>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</si>
  <si>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</si>
  <si>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</si>
  <si>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</si>
  <si>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</si>
  <si>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</si>
  <si>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</si>
  <si>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</si>
  <si>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</si>
  <si>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</si>
  <si>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</si>
  <si>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</si>
  <si>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</si>
  <si>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</si>
  <si>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</si>
  <si>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</si>
  <si>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</si>
  <si>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</si>
  <si>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</si>
  <si>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</si>
  <si>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</si>
  <si>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</si>
  <si>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</si>
  <si>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</si>
  <si>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</si>
  <si>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</si>
  <si>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</si>
  <si>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</si>
  <si>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</si>
  <si>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</si>
  <si>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</si>
  <si>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</si>
  <si>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</si>
  <si>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</si>
  <si>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</si>
  <si>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</si>
  <si>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</si>
  <si>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</si>
  <si>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</si>
  <si>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</si>
  <si>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</si>
  <si>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</si>
  <si>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</si>
  <si>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</si>
  <si>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</si>
  <si>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</si>
  <si>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</si>
  <si>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</si>
  <si>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</si>
  <si>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</si>
  <si>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</si>
  <si>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</si>
  <si>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</si>
  <si>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</si>
  <si>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</si>
  <si>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</si>
  <si>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</si>
  <si>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</si>
  <si>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</si>
  <si>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</si>
  <si>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</si>
  <si>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</si>
  <si>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</si>
  <si>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</si>
  <si>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</si>
  <si>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</si>
  <si>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</si>
  <si>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</si>
  <si>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</si>
  <si>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</si>
  <si>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</si>
  <si>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</si>
  <si>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</si>
  <si>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</si>
  <si>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</si>
  <si>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</si>
  <si>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</si>
  <si>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</si>
  <si>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</si>
  <si>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</si>
  <si>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</si>
  <si>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</si>
  <si>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</si>
  <si>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</si>
  <si>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</si>
  <si>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</si>
  <si>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</si>
  <si>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</si>
  <si>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</si>
  <si>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</si>
  <si>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</si>
  <si>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</si>
  <si>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</si>
  <si>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</si>
  <si>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</si>
  <si>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</si>
  <si>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</si>
  <si>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</si>
  <si>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</si>
  <si>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</si>
  <si>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</si>
  <si>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</si>
  <si>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</si>
  <si>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</si>
  <si>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</si>
  <si>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</si>
  <si>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</si>
  <si>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</si>
  <si>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</si>
  <si>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</si>
  <si>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</si>
  <si>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</si>
  <si>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</si>
  <si>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</si>
  <si>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</si>
  <si>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</si>
  <si>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</si>
  <si>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</si>
  <si>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</si>
  <si>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</si>
  <si>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</si>
  <si>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</si>
  <si>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</si>
  <si>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</si>
  <si>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</si>
  <si>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</si>
  <si>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</si>
  <si>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</si>
  <si>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</si>
  <si>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</si>
  <si>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</si>
  <si>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</si>
  <si>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</si>
  <si>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</si>
  <si>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</si>
  <si>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</si>
  <si>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</si>
  <si>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</si>
  <si>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</si>
  <si>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</si>
  <si>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</si>
  <si>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</si>
  <si>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</si>
  <si>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</si>
  <si>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</si>
  <si>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</si>
  <si>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</si>
  <si>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</si>
  <si>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</si>
  <si>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</si>
  <si>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</si>
  <si>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</si>
  <si>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</si>
  <si>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</si>
  <si>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</si>
  <si>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</si>
  <si>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</si>
  <si>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</si>
  <si>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</si>
  <si>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</si>
  <si>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</si>
  <si>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</si>
  <si>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</si>
  <si>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</si>
  <si>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</si>
  <si>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</si>
  <si>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</si>
  <si>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</si>
  <si>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</si>
  <si>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</si>
  <si>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</si>
  <si>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</si>
  <si>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</si>
  <si>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</si>
  <si>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</si>
  <si>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</si>
  <si>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</si>
  <si>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</si>
  <si>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</si>
  <si>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</si>
  <si>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</si>
  <si>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</si>
  <si>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</si>
  <si>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</si>
  <si>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</si>
  <si>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</si>
  <si>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</si>
  <si>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</si>
  <si>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</si>
  <si>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</si>
  <si>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</si>
  <si>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</si>
  <si>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</si>
  <si>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</si>
  <si>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</si>
  <si>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</si>
  <si>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</si>
  <si>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</si>
  <si>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</si>
  <si>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</si>
  <si>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</si>
  <si>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</si>
  <si>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</si>
  <si>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</si>
  <si>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</si>
  <si>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</si>
  <si>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</si>
  <si>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</si>
  <si>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</si>
  <si>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</si>
  <si>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</si>
  <si>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</si>
  <si>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</si>
  <si>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</si>
  <si>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</si>
  <si>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</si>
  <si>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</si>
  <si>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</si>
  <si>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</si>
  <si>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</si>
  <si>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</si>
  <si>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</si>
  <si>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</si>
  <si>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</si>
  <si>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</si>
  <si>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</si>
  <si>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</si>
  <si>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</si>
  <si>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</si>
  <si>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</si>
  <si>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</si>
  <si>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</si>
  <si>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</si>
  <si>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</si>
  <si>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</si>
  <si>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</si>
  <si>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</si>
  <si>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</si>
  <si>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</si>
  <si>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</si>
  <si>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</si>
  <si>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</si>
  <si>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</si>
  <si>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</si>
  <si>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</si>
  <si>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</si>
  <si>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</si>
  <si>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</si>
  <si>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</si>
  <si>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</si>
  <si>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</si>
  <si>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</si>
  <si>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</si>
  <si>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</si>
  <si>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</si>
  <si>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</si>
  <si>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</si>
  <si>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</si>
  <si>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</si>
  <si>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</si>
  <si>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</si>
  <si>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</si>
  <si>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</si>
  <si>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</si>
  <si>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</si>
  <si>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</si>
  <si>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</si>
  <si>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</si>
  <si>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</si>
  <si>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</si>
  <si>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</si>
  <si>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</si>
  <si>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</si>
  <si>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</si>
  <si>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</si>
  <si>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</si>
  <si>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</si>
  <si>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</si>
  <si>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</si>
  <si>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</si>
  <si>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</si>
  <si>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</si>
  <si>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</si>
  <si>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</si>
  <si>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</si>
  <si>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</si>
  <si>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</si>
  <si>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</si>
  <si>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</si>
  <si>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</si>
  <si>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</si>
  <si>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</si>
  <si>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</si>
  <si>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</si>
  <si>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</si>
  <si>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</si>
  <si>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</si>
  <si>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</si>
  <si>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</si>
  <si>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</si>
  <si>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</si>
  <si>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</si>
  <si>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</si>
  <si>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</si>
  <si>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</si>
  <si>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</si>
  <si>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</si>
  <si>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</si>
  <si>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</si>
  <si>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</si>
  <si>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</si>
  <si>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</si>
  <si>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</si>
  <si>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</si>
  <si>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</si>
  <si>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</si>
  <si>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</si>
  <si>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</si>
  <si>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</si>
  <si>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</si>
  <si>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</si>
  <si>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</si>
  <si>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</si>
  <si>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</si>
  <si>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</si>
  <si>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</si>
  <si>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</si>
  <si>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</si>
  <si>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</si>
  <si>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</si>
  <si>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</si>
  <si>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</si>
  <si>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</si>
  <si>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</si>
  <si>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</si>
  <si>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</si>
  <si>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</si>
  <si>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</si>
  <si>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</si>
  <si>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</si>
  <si>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</si>
  <si>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</si>
  <si>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</si>
  <si>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</si>
  <si>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</si>
  <si>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</si>
  <si>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</si>
  <si>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</si>
  <si>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</si>
  <si>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</si>
  <si>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</si>
  <si>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</si>
  <si>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</si>
  <si>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</si>
  <si>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</si>
  <si>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</si>
  <si>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</si>
  <si>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</si>
  <si>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</si>
  <si>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</si>
  <si>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</si>
  <si>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</si>
  <si>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</si>
  <si>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</si>
  <si>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</si>
  <si>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</si>
  <si>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</si>
  <si>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</si>
  <si>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</si>
  <si>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</si>
  <si>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</si>
  <si>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</si>
  <si>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</si>
  <si>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</si>
  <si>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</si>
  <si>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</si>
  <si>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</si>
  <si>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</si>
  <si>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</si>
  <si>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</si>
  <si>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</si>
  <si>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</si>
  <si>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</si>
  <si>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</si>
  <si>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</si>
  <si>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</si>
  <si>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</si>
  <si>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</si>
  <si>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</si>
  <si>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</si>
  <si>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</si>
  <si>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</si>
  <si>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</si>
  <si>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</si>
  <si>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</si>
  <si>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</si>
  <si>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</si>
  <si>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</si>
  <si>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</si>
  <si>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</si>
  <si>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</si>
  <si>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</si>
  <si>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</si>
  <si>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</si>
  <si>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</si>
  <si>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</si>
  <si>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</si>
  <si>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</si>
  <si>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</si>
  <si>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</si>
  <si>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</si>
  <si>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</si>
  <si>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</si>
  <si>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</si>
  <si>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</si>
  <si>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</si>
  <si>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</si>
  <si>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</si>
  <si>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</si>
  <si>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</si>
  <si>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</si>
  <si>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</si>
  <si>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</si>
  <si>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</si>
  <si>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</si>
  <si>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</si>
  <si>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</si>
  <si>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</si>
  <si>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</si>
  <si>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</si>
  <si>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</si>
  <si>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</si>
  <si>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</si>
  <si>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</si>
  <si>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</si>
  <si>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</si>
  <si>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</si>
  <si>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</si>
  <si>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</si>
  <si>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</si>
  <si>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</si>
  <si>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</si>
  <si>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</si>
  <si>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</si>
  <si>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</si>
  <si>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</si>
  <si>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</si>
  <si>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</si>
  <si>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</si>
  <si>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</si>
  <si>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</si>
  <si>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</si>
  <si>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</si>
  <si>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</si>
  <si>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</si>
  <si>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</si>
  <si>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</si>
  <si>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</si>
  <si>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</si>
  <si>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</si>
  <si>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</si>
  <si>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</si>
  <si>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</si>
  <si>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</si>
  <si>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</si>
  <si>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</si>
  <si>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</si>
  <si>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</si>
  <si>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</si>
  <si>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</si>
  <si>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</si>
  <si>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</si>
  <si>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</si>
  <si>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</si>
  <si>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</si>
  <si>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</si>
  <si>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</si>
  <si>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</si>
  <si>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</si>
  <si>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</si>
  <si>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</si>
  <si>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</si>
  <si>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</si>
  <si>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</si>
  <si>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</si>
  <si>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</si>
  <si>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</si>
  <si>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</si>
  <si>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</si>
  <si>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</si>
  <si>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</si>
  <si>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</si>
  <si>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</si>
  <si>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</si>
  <si>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</si>
  <si>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</si>
  <si>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</si>
  <si>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</si>
  <si>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</si>
  <si>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</si>
  <si>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</si>
  <si>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</si>
  <si>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</si>
  <si>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</si>
  <si>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</si>
  <si>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</si>
  <si>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</si>
  <si>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</si>
  <si>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</si>
  <si>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</si>
  <si>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</si>
  <si>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</si>
  <si>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</si>
  <si>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</si>
  <si>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</si>
  <si>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</si>
  <si>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</si>
  <si>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</si>
  <si>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</si>
  <si>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</si>
  <si>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</si>
  <si>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</si>
  <si>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</si>
  <si>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</si>
  <si>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</si>
  <si>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</si>
  <si>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</si>
  <si>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</si>
  <si>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</si>
  <si>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</si>
  <si>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</si>
  <si>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</si>
  <si>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</si>
  <si>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</si>
  <si>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</si>
  <si>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</si>
  <si>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</si>
  <si>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</si>
  <si>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</si>
  <si>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</si>
  <si>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</si>
  <si>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</si>
  <si>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</si>
  <si>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</si>
  <si>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</si>
  <si>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</si>
  <si>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</si>
  <si>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</si>
  <si>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</si>
  <si>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</si>
  <si>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</si>
  <si>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</si>
  <si>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</si>
  <si>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</si>
  <si>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</si>
  <si>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</si>
  <si>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</si>
  <si>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</si>
  <si>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</si>
  <si>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</si>
  <si>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</si>
  <si>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</si>
  <si>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</si>
  <si>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</si>
  <si>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</si>
  <si>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</si>
  <si>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</si>
  <si>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</si>
  <si>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</si>
  <si>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</si>
  <si>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</si>
  <si>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</si>
  <si>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</si>
  <si>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</si>
  <si>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</si>
  <si>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</si>
  <si>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</si>
  <si>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</si>
  <si>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</si>
  <si>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</si>
  <si>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</si>
  <si>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</si>
  <si>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</si>
  <si>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</si>
  <si>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</si>
  <si>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</si>
  <si>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</si>
  <si>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</si>
  <si>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</si>
  <si>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</si>
  <si>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</si>
  <si>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</si>
  <si>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</si>
  <si>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</si>
  <si>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</si>
  <si>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</si>
  <si>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</si>
  <si>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</si>
  <si>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</si>
  <si>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</si>
  <si>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</si>
  <si>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</si>
  <si>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</si>
  <si>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</si>
  <si>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</si>
  <si>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</si>
  <si>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</si>
  <si>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</si>
  <si>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</si>
  <si>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</si>
  <si>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</si>
  <si>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</si>
  <si>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</si>
  <si>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</si>
  <si>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</si>
  <si>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</si>
  <si>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</si>
  <si>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</si>
  <si>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</si>
  <si>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</si>
  <si>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</si>
  <si>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</si>
  <si>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</si>
  <si>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</si>
  <si>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</si>
  <si>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</si>
  <si>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</si>
  <si>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</si>
  <si>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</si>
  <si>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</si>
  <si>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</si>
  <si>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</si>
  <si>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</si>
  <si>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</si>
  <si>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</si>
  <si>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</si>
  <si>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</si>
  <si>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</si>
  <si>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</si>
  <si>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</si>
  <si>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</si>
  <si>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</si>
  <si>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</si>
  <si>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</si>
  <si>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</si>
  <si>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</si>
  <si>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</si>
  <si>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</si>
  <si>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</si>
  <si>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</si>
  <si>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</si>
  <si>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</si>
  <si>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</si>
  <si>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</si>
  <si>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</si>
  <si>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</si>
  <si>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</si>
  <si>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</si>
  <si>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</si>
  <si>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</si>
  <si>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</si>
  <si>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</si>
  <si>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</si>
  <si>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</si>
  <si>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</si>
  <si>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</si>
  <si>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</si>
  <si>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</si>
  <si>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</si>
  <si>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</si>
  <si>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</si>
  <si>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</si>
  <si>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</si>
  <si>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</si>
  <si>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</si>
  <si>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</si>
  <si>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</si>
  <si>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</si>
  <si>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</si>
  <si>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</si>
  <si>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</si>
  <si>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</si>
  <si>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</si>
  <si>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</si>
  <si>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</si>
  <si>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</si>
  <si>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</si>
  <si>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</si>
  <si>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</si>
  <si>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</si>
  <si>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</si>
  <si>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</si>
  <si>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</si>
  <si>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</si>
  <si>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</si>
  <si>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</si>
  <si>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</si>
  <si>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</si>
  <si>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</si>
  <si>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</si>
  <si>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</si>
  <si>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</si>
  <si>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</si>
  <si>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</si>
  <si>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</si>
  <si>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</si>
  <si>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</si>
  <si>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</si>
  <si>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</si>
  <si>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</si>
  <si>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</si>
  <si>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</si>
  <si>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</si>
  <si>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</si>
  <si>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</si>
  <si>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</si>
  <si>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</si>
  <si>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</si>
  <si>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</si>
  <si>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</si>
  <si>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</si>
  <si>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</si>
  <si>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</si>
  <si>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</si>
  <si>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</si>
  <si>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</si>
  <si>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</si>
  <si>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</si>
  <si>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</si>
  <si>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</si>
  <si>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</si>
  <si>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</si>
  <si>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</si>
  <si>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</si>
  <si>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</si>
  <si>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</si>
  <si>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</si>
  <si>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</si>
  <si>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</si>
  <si>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</si>
  <si>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</si>
  <si>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</si>
  <si>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</si>
  <si>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</si>
  <si>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</si>
  <si>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</si>
  <si>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</si>
  <si>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</si>
  <si>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</si>
  <si>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</si>
  <si>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</si>
  <si>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</si>
  <si>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</si>
  <si>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</si>
  <si>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</si>
  <si>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</si>
  <si>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</si>
  <si>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</si>
  <si>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</si>
  <si>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</si>
  <si>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</si>
  <si>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</si>
  <si>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</si>
  <si>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</si>
  <si>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</si>
  <si>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</si>
  <si>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</si>
  <si>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</si>
  <si>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</si>
  <si>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</si>
  <si>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</si>
  <si>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</si>
  <si>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</si>
  <si>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</si>
  <si>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</si>
  <si>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</si>
  <si>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</si>
  <si>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</si>
  <si>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</si>
  <si>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</si>
  <si>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</si>
  <si>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</si>
  <si>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</si>
  <si>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</si>
  <si>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</si>
  <si>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</si>
  <si>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</si>
  <si>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</si>
  <si>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</si>
  <si>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</si>
  <si>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</si>
  <si>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</si>
  <si>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</si>
  <si>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</si>
  <si>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</si>
  <si>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</si>
  <si>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</si>
  <si>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</si>
  <si>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</si>
  <si>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</si>
  <si>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</si>
  <si>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</si>
  <si>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</si>
  <si>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</si>
  <si>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</si>
  <si>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</si>
  <si>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</si>
  <si>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</si>
  <si>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</si>
  <si>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</si>
  <si>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</si>
  <si>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</si>
  <si>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</si>
  <si>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</si>
  <si>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</si>
  <si>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</si>
  <si>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</si>
  <si>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</si>
  <si>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</si>
  <si>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</si>
  <si>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</si>
  <si>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</si>
  <si>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</si>
  <si>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</si>
  <si>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</si>
  <si>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</si>
  <si>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</si>
  <si>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</si>
  <si>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</si>
  <si>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</si>
  <si>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</si>
  <si>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</si>
  <si>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</si>
  <si>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</si>
  <si>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</si>
  <si>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</si>
  <si>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</si>
  <si>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</si>
  <si>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</si>
  <si>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</si>
  <si>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</si>
  <si>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</si>
  <si>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</si>
  <si>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</si>
  <si>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</si>
  <si>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</si>
  <si>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</si>
  <si>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</si>
  <si>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</si>
  <si>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</si>
  <si>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</si>
  <si>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</si>
  <si>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</si>
  <si>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</si>
  <si>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</si>
  <si>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</si>
  <si>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</si>
  <si>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</si>
  <si>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</si>
  <si>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</si>
  <si>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</si>
  <si>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</si>
  <si>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</si>
  <si>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</si>
  <si>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</si>
  <si>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</si>
  <si>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</si>
  <si>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</si>
  <si>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</si>
  <si>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</si>
  <si>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</si>
  <si>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</si>
  <si>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</si>
  <si>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</si>
  <si>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</si>
  <si>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</si>
  <si>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</si>
  <si>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</si>
  <si>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</si>
  <si>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</si>
  <si>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</si>
  <si>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</si>
  <si>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</si>
  <si>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</si>
  <si>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</si>
  <si>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</si>
  <si>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</si>
  <si>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</si>
  <si>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</si>
  <si>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</si>
  <si>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</si>
  <si>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</si>
  <si>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</si>
  <si>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</si>
  <si>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</si>
  <si>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</si>
  <si>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</si>
  <si>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</si>
  <si>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</si>
  <si>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</si>
  <si>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</si>
  <si>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</si>
  <si>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</si>
  <si>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</si>
  <si>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</si>
  <si>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</si>
  <si>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</si>
  <si>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</si>
  <si>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</si>
  <si>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</si>
  <si>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</si>
  <si>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</si>
  <si>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</si>
  <si>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</si>
  <si>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</si>
  <si>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</si>
  <si>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</si>
  <si>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</si>
  <si>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</si>
  <si>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</si>
  <si>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</si>
  <si>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</si>
  <si>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</si>
  <si>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</si>
  <si>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</si>
  <si>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</si>
  <si>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</si>
  <si>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</si>
  <si>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</si>
  <si>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</si>
  <si>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</si>
  <si>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</si>
  <si>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</si>
  <si>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</si>
  <si>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</si>
  <si>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</si>
  <si>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</si>
  <si>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</si>
  <si>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</si>
  <si>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</si>
  <si>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</si>
  <si>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</si>
  <si>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</si>
  <si>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</si>
  <si>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</si>
  <si>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</si>
  <si>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</si>
  <si>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</si>
  <si>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</si>
  <si>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</si>
  <si>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</si>
  <si>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</si>
  <si>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</si>
  <si>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</si>
  <si>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</si>
  <si>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</si>
  <si>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</si>
  <si>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</si>
  <si>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</si>
  <si>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</si>
  <si>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</si>
  <si>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</si>
  <si>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</si>
  <si>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</si>
  <si>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</si>
  <si>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</si>
  <si>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</si>
  <si>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</si>
  <si>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</si>
  <si>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</si>
  <si>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</si>
  <si>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</si>
  <si>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</si>
  <si>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</si>
  <si>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</si>
  <si>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</si>
  <si>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</si>
  <si>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</si>
  <si>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</si>
  <si>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</si>
  <si>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</si>
  <si>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</si>
  <si>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</si>
  <si>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</si>
  <si>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</si>
  <si>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</si>
  <si>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</si>
  <si>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</si>
  <si>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</si>
  <si>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</si>
  <si>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</si>
  <si>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</si>
  <si>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</si>
  <si>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</si>
  <si>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</si>
  <si>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</si>
  <si>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</si>
  <si>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</si>
  <si>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</si>
  <si>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</si>
  <si>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</si>
  <si>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</si>
  <si>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</si>
  <si>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</si>
  <si>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</si>
  <si>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</si>
  <si>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</si>
  <si>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</si>
  <si>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</si>
  <si>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</si>
  <si>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</si>
  <si>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</si>
  <si>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</si>
  <si>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</si>
  <si>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</si>
  <si>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</si>
  <si>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</si>
  <si>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</si>
  <si>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</si>
  <si>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</si>
  <si>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</si>
  <si>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</si>
  <si>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</si>
  <si>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</si>
  <si>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</si>
  <si>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</si>
  <si>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</si>
  <si>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</si>
  <si>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</si>
  <si>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</si>
  <si>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</si>
  <si>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</si>
  <si>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</si>
  <si>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</si>
  <si>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</si>
  <si>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</si>
  <si>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</si>
  <si>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</si>
  <si>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</si>
  <si>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</si>
  <si>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</si>
  <si>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</si>
  <si>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</si>
  <si>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</si>
  <si>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</si>
  <si>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</si>
  <si>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</si>
  <si>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</si>
  <si>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</si>
  <si>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</si>
  <si>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</si>
  <si>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</si>
  <si>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</si>
  <si>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</si>
  <si>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</si>
  <si>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</si>
  <si>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</si>
  <si>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</si>
  <si>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</si>
  <si>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</si>
  <si>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</si>
  <si>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</si>
  <si>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</si>
  <si>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</si>
  <si>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</si>
  <si>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</si>
  <si>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</si>
  <si>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</si>
  <si>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</si>
  <si>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</si>
  <si>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</si>
  <si>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</si>
  <si>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</si>
  <si>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</si>
  <si>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</si>
  <si>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</si>
  <si>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</si>
  <si>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</si>
  <si>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</si>
  <si>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</si>
  <si>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</si>
  <si>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</si>
  <si>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</si>
  <si>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</si>
  <si>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</si>
  <si>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</si>
  <si>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</si>
  <si>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</si>
  <si>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</si>
  <si>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</si>
  <si>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</si>
  <si>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</si>
  <si>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</si>
  <si>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</si>
  <si>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</si>
  <si>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</si>
  <si>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</si>
  <si>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</si>
  <si>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</si>
  <si>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</si>
  <si>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</si>
  <si>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</si>
  <si>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</si>
  <si>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</si>
  <si>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</si>
  <si>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</si>
  <si>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</si>
  <si>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</si>
  <si>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</si>
  <si>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</si>
  <si>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</si>
  <si>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</si>
  <si>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</si>
  <si>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</si>
  <si>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</si>
  <si>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</si>
  <si>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</si>
  <si>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</si>
  <si>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</si>
  <si>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</si>
  <si>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</si>
  <si>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</si>
  <si>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</si>
  <si>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</si>
  <si>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</si>
  <si>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</si>
  <si>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</si>
  <si>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</si>
  <si>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</si>
  <si>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</si>
  <si>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</si>
  <si>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</si>
  <si>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</si>
  <si>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</si>
  <si>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</si>
  <si>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</si>
  <si>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</si>
  <si>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</si>
  <si>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</si>
  <si>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</si>
  <si>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</si>
  <si>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</si>
  <si>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</si>
  <si>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</si>
  <si>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</si>
  <si>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</si>
  <si>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</si>
  <si>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</si>
  <si>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</si>
  <si>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</si>
  <si>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</si>
  <si>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</si>
  <si>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</si>
  <si>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</si>
  <si>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</si>
  <si>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</si>
  <si>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</si>
  <si>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</si>
  <si>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</si>
  <si>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</si>
  <si>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</si>
  <si>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</si>
  <si>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</si>
  <si>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</si>
  <si>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</si>
  <si>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</si>
  <si>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</si>
  <si>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</si>
  <si>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</si>
  <si>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</si>
  <si>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</si>
  <si>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</si>
  <si>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</si>
  <si>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</si>
  <si>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</si>
  <si>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</si>
  <si>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</si>
  <si>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</si>
  <si>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</si>
  <si>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</si>
  <si>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</si>
  <si>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</si>
  <si>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</si>
  <si>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</si>
  <si>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</si>
  <si>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</si>
  <si>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</si>
  <si>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</si>
  <si>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</si>
  <si>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</si>
  <si>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</si>
  <si>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</si>
  <si>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</si>
  <si>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</si>
  <si>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</si>
  <si>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</si>
  <si>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</si>
  <si>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</si>
  <si>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</si>
  <si>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</si>
  <si>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</si>
  <si>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</si>
  <si>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</si>
  <si>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</si>
  <si>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</si>
  <si>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</si>
  <si>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</si>
  <si>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</si>
  <si>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</si>
  <si>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</si>
  <si>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</si>
  <si>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</si>
  <si>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</si>
  <si>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</si>
  <si>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</si>
  <si>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</si>
  <si>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</si>
  <si>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</si>
  <si>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</si>
  <si>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</si>
  <si>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</si>
  <si>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</si>
  <si>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</si>
  <si>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</si>
  <si>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</si>
  <si>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</si>
  <si>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</si>
  <si>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</si>
  <si>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</si>
  <si>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</si>
  <si>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</si>
  <si>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</si>
  <si>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</si>
  <si>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</si>
  <si>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</si>
  <si>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</si>
  <si>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</si>
  <si>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</si>
  <si>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</si>
  <si>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</si>
  <si>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</si>
  <si>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</si>
  <si>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</si>
  <si>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</si>
  <si>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</si>
  <si>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</si>
  <si>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</si>
  <si>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</si>
  <si>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</si>
  <si>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</si>
  <si>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</si>
  <si>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</si>
  <si>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</si>
  <si>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</si>
  <si>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</si>
  <si>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</si>
  <si>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</si>
  <si>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</si>
  <si>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</si>
  <si>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</si>
  <si>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</si>
  <si>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</si>
  <si>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</si>
  <si>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</si>
  <si>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</si>
  <si>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</si>
  <si>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</si>
  <si>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</si>
  <si>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</si>
  <si>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</si>
  <si>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</si>
  <si>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</si>
  <si>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</si>
  <si>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</si>
  <si>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</si>
  <si>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</si>
  <si>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</si>
  <si>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</si>
  <si>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</si>
  <si>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</si>
  <si>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</si>
  <si>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</si>
  <si>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</si>
  <si>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</si>
  <si>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</si>
  <si>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</si>
  <si>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</si>
  <si>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</si>
  <si>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</si>
  <si>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</si>
  <si>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</si>
  <si>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</si>
  <si>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</si>
  <si>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</si>
  <si>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</si>
  <si>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</si>
  <si>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</si>
  <si>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</si>
  <si>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</si>
  <si>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</si>
  <si>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</si>
  <si>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</si>
  <si>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</si>
  <si>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</si>
  <si>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</si>
  <si>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</si>
  <si>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</si>
  <si>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</si>
  <si>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</si>
  <si>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</si>
  <si>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</si>
  <si>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</si>
  <si>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</si>
  <si>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</si>
  <si>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</si>
  <si>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</si>
  <si>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</si>
  <si>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</si>
  <si>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</si>
  <si>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</si>
  <si>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</si>
  <si>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</si>
  <si>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</si>
  <si>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</si>
  <si>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</si>
  <si>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</si>
  <si>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</si>
  <si>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</si>
  <si>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</si>
  <si>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</si>
  <si>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</si>
  <si>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</si>
  <si>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</si>
  <si>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</si>
  <si>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</si>
  <si>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</si>
  <si>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</si>
  <si>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</si>
  <si>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</si>
  <si>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</si>
  <si>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</si>
  <si>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</si>
  <si>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</si>
  <si>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</si>
  <si>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</si>
  <si>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</si>
  <si>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</si>
  <si>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</si>
  <si>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</si>
  <si>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</si>
  <si>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</si>
  <si>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</si>
  <si>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</si>
  <si>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</si>
  <si>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</si>
  <si>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</si>
  <si>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</si>
  <si>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</si>
  <si>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</si>
  <si>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</si>
  <si>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</si>
  <si>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</si>
  <si>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</si>
  <si>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</si>
  <si>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</si>
  <si>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</si>
  <si>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</si>
  <si>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</si>
  <si>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</si>
  <si>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</si>
  <si>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</si>
  <si>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</si>
  <si>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</si>
  <si>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</si>
  <si>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</si>
  <si>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</si>
  <si>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</si>
  <si>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</si>
  <si>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</si>
  <si>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</si>
  <si>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</si>
  <si>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</si>
  <si>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</si>
  <si>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</si>
  <si>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</si>
  <si>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</si>
  <si>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</si>
  <si>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</si>
  <si>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</si>
  <si>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</si>
  <si>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</si>
  <si>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</si>
  <si>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</si>
  <si>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</si>
  <si>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</si>
  <si>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</si>
  <si>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</si>
  <si>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</si>
  <si>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</si>
  <si>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</si>
  <si>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</si>
  <si>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</si>
  <si>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</si>
  <si>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</si>
  <si>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</si>
  <si>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</si>
  <si>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</si>
  <si>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</si>
  <si>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</si>
  <si>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</si>
  <si>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</si>
  <si>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</si>
  <si>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</si>
  <si>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</si>
  <si>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</si>
  <si>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</si>
  <si>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</si>
  <si>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</si>
  <si>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</si>
  <si>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</si>
  <si>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</si>
  <si>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</si>
  <si>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</si>
  <si>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</si>
  <si>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</si>
  <si>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</si>
  <si>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</si>
  <si>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</si>
  <si>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</si>
  <si>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</si>
  <si>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</si>
  <si>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</si>
  <si>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</si>
  <si>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</si>
  <si>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</si>
  <si>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</si>
  <si>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</si>
  <si>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</si>
  <si>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</si>
  <si>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</si>
  <si>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</si>
  <si>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</si>
  <si>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</si>
  <si>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</si>
  <si>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</si>
  <si>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</si>
  <si>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</si>
  <si>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</si>
  <si>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</si>
  <si>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</si>
  <si>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</si>
  <si>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</si>
  <si>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</si>
  <si>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</si>
  <si>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</si>
  <si>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</si>
  <si>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</si>
  <si>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</si>
  <si>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</si>
  <si>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</si>
  <si>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</si>
  <si>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</si>
  <si>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</si>
  <si>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</si>
  <si>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</si>
  <si>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</si>
  <si>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</si>
  <si>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</si>
  <si>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</si>
  <si>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</si>
  <si>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</si>
  <si>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</si>
  <si>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</si>
  <si>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</si>
  <si>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</si>
  <si>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</si>
  <si>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</si>
  <si>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</si>
  <si>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</si>
  <si>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</si>
  <si>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</si>
  <si>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</si>
  <si>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</si>
  <si>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</si>
  <si>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</si>
  <si>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</si>
  <si>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</si>
  <si>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</si>
  <si>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</si>
  <si>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</si>
  <si>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</si>
  <si>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</si>
  <si>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</si>
  <si>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</si>
  <si>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</si>
  <si>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</si>
  <si>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</si>
  <si>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</si>
  <si>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</si>
  <si>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</si>
  <si>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</si>
  <si>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</si>
  <si>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</si>
  <si>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</si>
  <si>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</si>
  <si>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</si>
  <si>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</si>
  <si>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</si>
  <si>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</si>
  <si>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</si>
  <si>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</si>
  <si>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</si>
  <si>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</si>
  <si>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</si>
  <si>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</si>
  <si>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</si>
  <si>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</si>
  <si>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</si>
  <si>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</si>
  <si>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</si>
  <si>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</si>
  <si>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</si>
  <si>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</si>
  <si>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</si>
  <si>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</si>
  <si>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</si>
  <si>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</si>
  <si>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</si>
  <si>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</si>
  <si>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</si>
  <si>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</si>
  <si>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</si>
  <si>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</si>
  <si>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</si>
  <si>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</si>
  <si>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</si>
  <si>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</si>
  <si>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</si>
  <si>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</si>
  <si>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</si>
  <si>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</si>
  <si>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</si>
  <si>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</si>
  <si>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</si>
  <si>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</si>
  <si>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</si>
  <si>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</si>
  <si>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</si>
  <si>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</si>
  <si>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</si>
  <si>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</si>
  <si>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</si>
  <si>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</si>
  <si>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</si>
  <si>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</si>
  <si>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</si>
  <si>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</si>
  <si>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</si>
  <si>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</si>
  <si>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</si>
  <si>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</si>
  <si>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</si>
  <si>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</si>
  <si>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</si>
  <si>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</si>
  <si>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</si>
  <si>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</si>
  <si>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</si>
  <si>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</si>
  <si>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</si>
  <si>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</si>
  <si>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</si>
  <si>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</si>
  <si>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</si>
  <si>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</si>
  <si>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</si>
  <si>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</si>
  <si>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</si>
  <si>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</si>
  <si>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</si>
  <si>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</si>
  <si>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</si>
  <si>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</si>
  <si>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</si>
  <si>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</si>
  <si>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</si>
  <si>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</si>
  <si>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</si>
  <si>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</si>
  <si>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</si>
  <si>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</si>
  <si>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</si>
  <si>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</si>
  <si>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</si>
  <si>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</si>
  <si>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</si>
  <si>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</si>
  <si>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</si>
  <si>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</si>
  <si>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</si>
  <si>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</si>
  <si>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</si>
  <si>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</si>
  <si>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</si>
  <si>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</si>
  <si>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</si>
  <si>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</si>
  <si>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</si>
  <si>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</si>
  <si>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</si>
  <si>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</si>
  <si>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</si>
  <si>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</si>
  <si>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</si>
  <si>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</si>
  <si>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</si>
  <si>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</si>
  <si>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</si>
  <si>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</si>
  <si>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</si>
  <si>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</si>
  <si>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</si>
  <si>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</si>
  <si>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</si>
  <si>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</si>
  <si>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</si>
  <si>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</si>
  <si>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</si>
  <si>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</si>
  <si>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</si>
  <si>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</si>
  <si>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</si>
  <si>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</si>
  <si>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</si>
  <si>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</si>
  <si>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</si>
  <si>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</si>
  <si>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</si>
  <si>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</si>
  <si>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</si>
  <si>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</si>
  <si>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</si>
  <si>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</si>
  <si>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</si>
  <si>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</si>
  <si>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</si>
  <si>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</si>
  <si>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</si>
  <si>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</si>
  <si>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</si>
  <si>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</si>
  <si>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</si>
  <si>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</si>
  <si>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</si>
  <si>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</si>
  <si>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</si>
  <si>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</si>
  <si>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</si>
  <si>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</si>
  <si>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</si>
  <si>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</si>
  <si>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</si>
  <si>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</si>
  <si>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</si>
  <si>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</si>
  <si>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</si>
  <si>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</si>
  <si>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</si>
  <si>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</si>
  <si>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</si>
  <si>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</si>
  <si>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</si>
  <si>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</si>
  <si>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</si>
  <si>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</si>
  <si>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</si>
  <si>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</si>
  <si>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</si>
  <si>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</si>
  <si>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</si>
  <si>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</si>
  <si>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</si>
  <si>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</si>
  <si>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</si>
  <si>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</si>
  <si>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</si>
  <si>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</si>
  <si>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</si>
  <si>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</si>
  <si>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</si>
  <si>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</si>
  <si>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</si>
  <si>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</si>
  <si>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</si>
  <si>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</si>
  <si>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</si>
  <si>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</si>
  <si>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</si>
  <si>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</si>
  <si>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</si>
  <si>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</si>
  <si>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</si>
  <si>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</si>
  <si>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</si>
  <si>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</si>
  <si>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</si>
  <si>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</si>
  <si>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</si>
  <si>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</si>
  <si>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</si>
  <si>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</si>
  <si>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</si>
  <si>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</si>
  <si>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</si>
  <si>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</si>
  <si>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</si>
  <si>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</si>
  <si>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</si>
  <si>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</si>
  <si>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</si>
  <si>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</si>
  <si>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</si>
  <si>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</si>
  <si>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</si>
  <si>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</si>
  <si>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</si>
  <si>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</si>
  <si>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</si>
  <si>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</si>
  <si>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</si>
  <si>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</si>
  <si>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</si>
  <si>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</si>
  <si>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</si>
  <si>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</si>
  <si>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</si>
  <si>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</si>
  <si>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</si>
  <si>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</si>
  <si>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</si>
  <si>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</si>
  <si>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</si>
  <si>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</si>
  <si>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</si>
  <si>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</si>
  <si>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</si>
  <si>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</si>
  <si>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</si>
  <si>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</si>
  <si>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</si>
  <si>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</si>
  <si>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</si>
  <si>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</si>
  <si>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</si>
  <si>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</si>
  <si>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</si>
  <si>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</si>
  <si>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</si>
  <si>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</si>
  <si>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</si>
  <si>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</si>
  <si>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</si>
  <si>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</si>
  <si>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</si>
  <si>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</si>
  <si>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</si>
  <si>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</si>
  <si>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</si>
  <si>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</si>
  <si>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</si>
  <si>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</si>
  <si>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</si>
  <si>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</si>
  <si>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</si>
  <si>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</si>
  <si>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</si>
  <si>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</si>
  <si>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</si>
  <si>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</si>
  <si>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</si>
  <si>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</si>
  <si>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</si>
  <si>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</si>
  <si>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</si>
  <si>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</si>
  <si>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</si>
  <si>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</si>
  <si>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</si>
  <si>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</si>
  <si>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</si>
  <si>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</si>
  <si>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</si>
  <si>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</si>
  <si>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</si>
  <si>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</si>
  <si>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</si>
  <si>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</si>
  <si>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</si>
  <si>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</si>
  <si>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</si>
  <si>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</si>
  <si>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</si>
  <si>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</si>
  <si>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</si>
  <si>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</si>
  <si>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</si>
  <si>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</si>
  <si>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</si>
  <si>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</si>
  <si>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</si>
  <si>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</si>
  <si>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</si>
  <si>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</si>
  <si>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</si>
  <si>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</si>
  <si>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</si>
  <si>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</si>
  <si>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</si>
  <si>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</si>
  <si>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</si>
  <si>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</si>
  <si>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</si>
  <si>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</si>
  <si>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</si>
  <si>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</si>
  <si>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</si>
  <si>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</si>
  <si>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</si>
  <si>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</si>
  <si>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</si>
  <si>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</si>
  <si>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</si>
  <si>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</si>
  <si>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</si>
  <si>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</si>
  <si>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</si>
  <si>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</si>
  <si>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</si>
  <si>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</si>
  <si>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</si>
  <si>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</si>
  <si>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</si>
  <si>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</si>
  <si>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</si>
  <si>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</si>
  <si>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</si>
  <si>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</si>
  <si>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</si>
  <si>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</si>
  <si>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</si>
  <si>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</si>
  <si>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</si>
  <si>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</si>
  <si>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</si>
  <si>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</si>
  <si>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</si>
  <si>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</si>
  <si>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</si>
  <si>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</si>
  <si>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</si>
  <si>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</si>
  <si>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</si>
  <si>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</si>
  <si>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</si>
  <si>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</si>
  <si>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</si>
  <si>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</si>
  <si>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</si>
  <si>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</si>
  <si>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</si>
  <si>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</si>
  <si>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</si>
  <si>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</si>
  <si>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</si>
  <si>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</si>
  <si>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</si>
  <si>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</si>
  <si>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</si>
  <si>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</si>
  <si>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</si>
  <si>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</si>
  <si>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</si>
  <si>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</si>
  <si>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</si>
  <si>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</si>
  <si>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</si>
  <si>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</si>
  <si>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</si>
  <si>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</si>
  <si>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</si>
  <si>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</si>
  <si>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</si>
  <si>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</si>
  <si>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</si>
  <si>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</si>
  <si>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</si>
  <si>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</si>
  <si>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</si>
  <si>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</si>
  <si>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</si>
  <si>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</si>
  <si>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</si>
  <si>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</si>
  <si>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</si>
  <si>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</si>
  <si>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</si>
  <si>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</si>
  <si>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</si>
  <si>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</si>
  <si>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</si>
  <si>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</si>
  <si>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</si>
  <si>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</si>
  <si>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</si>
  <si>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</si>
  <si>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</si>
  <si>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</si>
  <si>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</si>
  <si>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</si>
  <si>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</si>
  <si>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</si>
  <si>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</si>
  <si>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</si>
  <si>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</si>
  <si>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</si>
  <si>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</si>
  <si>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</si>
  <si>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</si>
  <si>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</si>
  <si>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</si>
  <si>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</si>
  <si>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</si>
  <si>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</si>
  <si>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</si>
  <si>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</si>
  <si>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</si>
  <si>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</si>
  <si>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</si>
  <si>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</si>
  <si>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</si>
  <si>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</si>
  <si>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</si>
  <si>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</si>
  <si>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</si>
  <si>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</si>
  <si>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</si>
  <si>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</si>
  <si>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</si>
  <si>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</si>
  <si>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</si>
  <si>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</si>
  <si>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</si>
  <si>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</si>
  <si>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</si>
  <si>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</si>
  <si>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</si>
  <si>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</si>
  <si>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</si>
  <si>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</si>
  <si>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</si>
  <si>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</si>
  <si>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</si>
  <si>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</si>
  <si>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</si>
  <si>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</si>
  <si>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</si>
  <si>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</si>
  <si>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</si>
  <si>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</si>
  <si>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</si>
  <si>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</si>
  <si>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</si>
  <si>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</si>
  <si>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</si>
  <si>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</si>
  <si>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</si>
  <si>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</si>
  <si>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</si>
  <si>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</si>
  <si>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</si>
  <si>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</si>
  <si>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</si>
  <si>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</si>
  <si>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</si>
  <si>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</si>
  <si>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</si>
  <si>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</si>
  <si>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</si>
  <si>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</si>
  <si>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</si>
  <si>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</si>
  <si>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</si>
  <si>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</si>
  <si>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</si>
  <si>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</si>
  <si>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</si>
  <si>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</si>
  <si>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</si>
  <si>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</si>
  <si>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</si>
  <si>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</si>
  <si>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</si>
  <si>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</si>
  <si>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</si>
  <si>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</si>
  <si>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</si>
  <si>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</si>
  <si>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</si>
  <si>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</si>
  <si>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</si>
  <si>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</si>
  <si>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</si>
  <si>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</si>
  <si>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</si>
  <si>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</si>
  <si>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</si>
  <si>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</si>
  <si>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</si>
  <si>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</si>
  <si>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</si>
  <si>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</si>
  <si>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</si>
  <si>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</si>
  <si>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</si>
  <si>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</si>
  <si>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</si>
  <si>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</si>
  <si>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</si>
  <si>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</si>
  <si>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</si>
  <si>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</si>
  <si>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</si>
  <si>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</si>
  <si>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</si>
  <si>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</si>
  <si>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</si>
  <si>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</si>
  <si>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</si>
  <si>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</si>
  <si>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</si>
  <si>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</si>
  <si>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</si>
  <si>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</si>
  <si>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</si>
  <si>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</si>
  <si>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</si>
  <si>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</si>
  <si>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</si>
  <si>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</si>
  <si>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</si>
  <si>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</si>
  <si>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</si>
  <si>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</si>
  <si>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</si>
  <si>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</si>
  <si>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</si>
  <si>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</si>
  <si>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</si>
  <si>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</si>
  <si>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</si>
  <si>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</si>
  <si>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</si>
  <si>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</si>
  <si>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</si>
  <si>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</si>
  <si>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</si>
  <si>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</si>
  <si>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</si>
  <si>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</si>
  <si>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</si>
  <si>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</si>
  <si>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</si>
  <si>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</si>
  <si>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</si>
  <si>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</si>
  <si>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</si>
  <si>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</si>
  <si>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</si>
  <si>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</si>
  <si>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</si>
  <si>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</si>
  <si>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</si>
  <si>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</si>
  <si>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</si>
  <si>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</si>
  <si>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</si>
  <si>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</si>
  <si>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</si>
  <si>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</si>
  <si>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</si>
  <si>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</si>
  <si>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</si>
  <si>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</si>
  <si>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</si>
  <si>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</si>
  <si>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</si>
  <si>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</si>
  <si>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</si>
  <si>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</si>
  <si>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</si>
  <si>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</si>
  <si>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</si>
  <si>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</si>
  <si>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</si>
  <si>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</si>
  <si>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</si>
  <si>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</si>
  <si>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</si>
  <si>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</si>
  <si>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</si>
  <si>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</si>
  <si>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</si>
  <si>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</si>
  <si>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</si>
  <si>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</si>
  <si>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</si>
  <si>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</si>
  <si>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</si>
  <si>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</si>
  <si>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</si>
  <si>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</si>
  <si>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</si>
  <si>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</si>
  <si>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</si>
  <si>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</si>
  <si>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</si>
  <si>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</si>
  <si>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</si>
  <si>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</si>
  <si>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</si>
  <si>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</si>
  <si>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</si>
  <si>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</si>
  <si>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</si>
  <si>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</si>
  <si>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</si>
  <si>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</si>
  <si>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</si>
  <si>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</si>
  <si>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</si>
  <si>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</si>
  <si>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</si>
  <si>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</si>
  <si>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</si>
  <si>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</si>
  <si>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</si>
  <si>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</si>
  <si>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</si>
  <si>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</si>
  <si>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</si>
  <si>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</si>
  <si>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</si>
  <si>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</si>
  <si>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</si>
  <si>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</si>
  <si>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</si>
  <si>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</si>
  <si>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</si>
  <si>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</si>
  <si>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</si>
  <si>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</si>
  <si>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</si>
  <si>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</si>
  <si>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</si>
  <si>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</si>
  <si>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</si>
  <si>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</si>
  <si>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</si>
  <si>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</si>
  <si>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</si>
  <si>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</si>
  <si>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</si>
  <si>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</si>
  <si>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</si>
  <si>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</si>
  <si>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</si>
  <si>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</si>
  <si>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</si>
  <si>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</si>
  <si>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</si>
  <si>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</si>
  <si>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</si>
  <si>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</si>
  <si>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</si>
  <si>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</si>
  <si>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</si>
  <si>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</si>
  <si>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</si>
  <si>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</si>
  <si>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</si>
  <si>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</si>
  <si>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</si>
  <si>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</si>
  <si>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</si>
  <si>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</si>
  <si>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</si>
  <si>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</si>
  <si>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</si>
  <si>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</si>
  <si>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</si>
  <si>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</si>
  <si>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</si>
  <si>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</si>
  <si>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</si>
  <si>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</si>
  <si>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</si>
  <si>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</si>
  <si>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</si>
  <si>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</si>
  <si>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</si>
  <si>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</si>
  <si>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</si>
  <si>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</si>
  <si>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</si>
  <si>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</si>
  <si>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</si>
  <si>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</si>
  <si>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</si>
  <si>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</si>
  <si>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</si>
  <si>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</si>
  <si>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</si>
  <si>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</si>
  <si>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</si>
  <si>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</si>
  <si>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</si>
  <si>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</si>
  <si>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</si>
  <si>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</si>
  <si>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</si>
  <si>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</si>
  <si>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</si>
  <si>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</si>
  <si>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</si>
  <si>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</si>
  <si>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</si>
  <si>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</si>
  <si>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</si>
  <si>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</si>
  <si>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</si>
  <si>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</si>
  <si>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</si>
  <si>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</si>
  <si>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</si>
  <si>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</si>
  <si>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</si>
  <si>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</si>
  <si>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</si>
  <si>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</si>
  <si>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</si>
  <si>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</si>
  <si>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</si>
  <si>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</si>
  <si>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</si>
  <si>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</si>
  <si>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</si>
  <si>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</si>
  <si>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</si>
  <si>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</si>
  <si>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</si>
  <si>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</si>
  <si>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</si>
  <si>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</si>
  <si>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</si>
  <si>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</si>
  <si>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</si>
  <si>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</si>
  <si>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</si>
  <si>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</si>
  <si>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</si>
  <si>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</si>
  <si>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</si>
  <si>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</si>
  <si>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</si>
  <si>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</si>
  <si>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</si>
  <si>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</si>
  <si>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</si>
  <si>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</si>
  <si>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</si>
  <si>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</si>
  <si>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</si>
  <si>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</si>
  <si>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</si>
  <si>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</si>
  <si>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</si>
  <si>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</si>
  <si>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</si>
  <si>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</si>
  <si>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</si>
  <si>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</si>
  <si>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</si>
  <si>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</si>
  <si>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</si>
  <si>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</si>
  <si>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</si>
  <si>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</si>
  <si>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</si>
  <si>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</si>
  <si>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</si>
  <si>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</si>
  <si>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</si>
  <si>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</si>
  <si>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</si>
  <si>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</si>
  <si>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</si>
  <si>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</si>
  <si>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</si>
  <si>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</si>
  <si>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</si>
  <si>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</si>
  <si>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</si>
  <si>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</si>
  <si>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</si>
  <si>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</si>
  <si>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</si>
  <si>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</si>
  <si>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</si>
  <si>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</si>
  <si>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</si>
  <si>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</si>
  <si>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</si>
  <si>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</si>
  <si>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</si>
  <si>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</si>
  <si>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</si>
  <si>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</si>
  <si>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</si>
  <si>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</si>
  <si>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</si>
  <si>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</si>
  <si>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</si>
  <si>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</si>
  <si>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</si>
  <si>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</si>
  <si>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</si>
  <si>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</si>
  <si>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</si>
  <si>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</si>
  <si>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</si>
  <si>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</si>
  <si>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</si>
  <si>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</si>
  <si>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</si>
  <si>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</si>
  <si>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</si>
  <si>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</si>
  <si>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</si>
  <si>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</si>
  <si>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</si>
  <si>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</si>
  <si>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</si>
  <si>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</si>
  <si>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</si>
  <si>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</si>
  <si>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</si>
  <si>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</si>
  <si>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</si>
  <si>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</si>
  <si>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</si>
  <si>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</si>
  <si>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</si>
  <si>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</si>
  <si>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</si>
  <si>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</si>
  <si>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</si>
  <si>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</si>
  <si>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</si>
  <si>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</si>
  <si>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</si>
  <si>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</si>
  <si>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</si>
  <si>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</si>
  <si>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</si>
  <si>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</si>
  <si>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</si>
  <si>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</si>
  <si>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</si>
  <si>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</si>
  <si>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</si>
  <si>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</si>
  <si>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</si>
  <si>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</si>
  <si>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</si>
  <si>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</si>
  <si>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</si>
  <si>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</si>
  <si>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</si>
  <si>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</si>
  <si>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</si>
  <si>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</si>
  <si>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</si>
  <si>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</si>
  <si>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</si>
  <si>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</si>
  <si>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</si>
  <si>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</si>
  <si>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</si>
  <si>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</si>
  <si>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</si>
  <si>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</si>
  <si>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</si>
  <si>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</si>
  <si>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</si>
  <si>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</si>
  <si>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</si>
  <si>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</si>
  <si>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</si>
  <si>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</si>
  <si>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</si>
  <si>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</si>
  <si>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</si>
  <si>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</si>
  <si>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</si>
  <si>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</si>
  <si>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</si>
  <si>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</si>
  <si>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</si>
  <si>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</si>
  <si>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</si>
  <si>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</si>
  <si>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</si>
  <si>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</si>
  <si>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</si>
  <si>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</si>
  <si>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</si>
  <si>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</si>
  <si>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</si>
  <si>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</si>
  <si>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</si>
  <si>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</si>
  <si>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</si>
  <si>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</si>
  <si>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</si>
  <si>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</si>
  <si>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</si>
  <si>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</si>
  <si>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</si>
  <si>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</si>
  <si>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</si>
  <si>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</si>
  <si>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</si>
  <si>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</si>
  <si>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</si>
  <si>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</si>
  <si>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</si>
  <si>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</si>
  <si>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</si>
  <si>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</si>
  <si>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</si>
  <si>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</si>
  <si>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</si>
  <si>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</si>
  <si>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</si>
  <si>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</si>
  <si>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</si>
  <si>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</si>
  <si>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</si>
  <si>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</si>
  <si>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</si>
  <si>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</si>
  <si>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</si>
  <si>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</si>
  <si>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</si>
  <si>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</si>
  <si>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</si>
  <si>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</si>
  <si>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</si>
  <si>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</si>
  <si>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</si>
  <si>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</si>
  <si>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</si>
  <si>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</si>
  <si>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</si>
  <si>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</si>
  <si>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</si>
  <si>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</si>
  <si>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</si>
  <si>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</si>
  <si>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</si>
  <si>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</si>
  <si>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</si>
  <si>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</si>
  <si>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</si>
  <si>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</si>
  <si>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</si>
  <si>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</si>
  <si>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</si>
  <si>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</si>
  <si>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</si>
  <si>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</si>
  <si>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</si>
  <si>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</si>
  <si>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</si>
  <si>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</si>
  <si>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</si>
  <si>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</si>
  <si>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</si>
  <si>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</si>
  <si>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</si>
  <si>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</si>
  <si>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</si>
  <si>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</si>
  <si>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</si>
  <si>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</si>
  <si>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</si>
  <si>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</si>
  <si>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</si>
  <si>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</si>
  <si>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</si>
  <si>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</si>
  <si>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</si>
  <si>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</si>
  <si>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</si>
  <si>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</si>
  <si>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</si>
  <si>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</si>
  <si>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</si>
  <si>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</si>
  <si>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</si>
  <si>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</si>
  <si>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</si>
  <si>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</si>
  <si>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</si>
  <si>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</si>
  <si>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</si>
  <si>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</si>
  <si>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</si>
  <si>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</si>
  <si>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</si>
  <si>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</si>
  <si>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</si>
  <si>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</si>
  <si>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</si>
  <si>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</si>
  <si>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</si>
  <si>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</si>
  <si>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</si>
  <si>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</si>
  <si>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</si>
  <si>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</si>
  <si>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</si>
  <si>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</si>
  <si>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</si>
  <si>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</si>
  <si>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</si>
  <si>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</si>
  <si>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</si>
  <si>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</si>
  <si>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</si>
  <si>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</si>
  <si>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</si>
  <si>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</si>
  <si>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</si>
  <si>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</si>
  <si>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</si>
  <si>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</si>
  <si>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</si>
  <si>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</si>
  <si>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</si>
  <si>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</si>
  <si>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</si>
  <si>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</si>
  <si>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</si>
  <si>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</si>
  <si>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</si>
  <si>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</si>
  <si>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</si>
  <si>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</si>
  <si>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</si>
  <si>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</si>
  <si>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</si>
  <si>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</si>
  <si>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</si>
  <si>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</si>
  <si>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</si>
  <si>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</si>
  <si>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</si>
  <si>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</si>
  <si>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</si>
  <si>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</si>
  <si>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</si>
  <si>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</si>
  <si>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</si>
  <si>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</si>
  <si>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</si>
  <si>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</si>
  <si>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</si>
  <si>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</si>
  <si>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</si>
  <si>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</si>
  <si>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</si>
  <si>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</si>
  <si>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</si>
  <si>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</si>
  <si>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</si>
  <si>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</si>
  <si>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</si>
  <si>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</si>
  <si>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</si>
  <si>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</si>
  <si>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</si>
  <si>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</si>
  <si>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</si>
  <si>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</si>
  <si>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</si>
  <si>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</si>
  <si>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</si>
  <si>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</si>
  <si>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</si>
  <si>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</si>
  <si>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</si>
  <si>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</si>
  <si>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</si>
  <si>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</si>
  <si>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</si>
  <si>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</si>
  <si>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</si>
  <si>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</si>
  <si>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</si>
  <si>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</si>
  <si>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</si>
  <si>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</si>
  <si>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</si>
  <si>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</si>
  <si>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</si>
  <si>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</si>
  <si>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</si>
  <si>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</si>
  <si>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</si>
  <si>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</si>
  <si>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</si>
  <si>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</si>
  <si>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</si>
  <si>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</si>
  <si>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</si>
  <si>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</si>
  <si>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</si>
  <si>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</si>
  <si>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</si>
  <si>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</si>
  <si>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</si>
  <si>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</si>
  <si>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</si>
  <si>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</si>
  <si>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</si>
  <si>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</si>
  <si>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</si>
  <si>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</si>
  <si>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</si>
  <si>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</si>
  <si>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</si>
  <si>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</si>
  <si>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</si>
  <si>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</si>
  <si>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</si>
  <si>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</si>
  <si>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</si>
  <si>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</si>
  <si>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</si>
  <si>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</si>
  <si>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</si>
  <si>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</si>
  <si>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</si>
  <si>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</si>
  <si>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</si>
  <si>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</si>
  <si>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</si>
  <si>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</si>
  <si>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</si>
  <si>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</si>
  <si>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</si>
  <si>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</si>
  <si>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</si>
  <si>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</si>
  <si>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</si>
  <si>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</si>
  <si>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</si>
  <si>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</si>
  <si>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</si>
  <si>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</si>
  <si>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</si>
  <si>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</si>
  <si>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</si>
  <si>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</si>
  <si>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</si>
  <si>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</si>
  <si>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</si>
  <si>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</si>
  <si>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</si>
  <si>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</si>
  <si>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</si>
  <si>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</si>
  <si>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</si>
  <si>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</si>
  <si>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</si>
  <si>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</si>
  <si>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</si>
  <si>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</si>
  <si>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</si>
  <si>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</si>
  <si>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</si>
  <si>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</si>
  <si>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</si>
  <si>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</si>
  <si>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</si>
  <si>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</si>
  <si>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</si>
  <si>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</si>
  <si>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</si>
  <si>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</si>
  <si>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</si>
  <si>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</si>
  <si>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</si>
  <si>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</si>
  <si>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</si>
  <si>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</si>
  <si>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</si>
  <si>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</si>
  <si>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</si>
  <si>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</si>
  <si>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</si>
  <si>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</si>
  <si>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</si>
  <si>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</si>
  <si>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</si>
  <si>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</si>
  <si>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</si>
  <si>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</si>
  <si>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</si>
  <si>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</si>
  <si>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</si>
  <si>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</si>
  <si>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</si>
  <si>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</si>
  <si>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</si>
  <si>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</si>
  <si>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</si>
  <si>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</si>
  <si>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</si>
  <si>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</si>
  <si>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</si>
  <si>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</si>
  <si>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</si>
  <si>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</si>
  <si>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</si>
  <si>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</si>
  <si>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</si>
  <si>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</si>
  <si>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</si>
  <si>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</si>
  <si>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</si>
  <si>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</si>
  <si>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</si>
  <si>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</si>
  <si>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</si>
  <si>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</si>
  <si>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</si>
  <si>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</si>
  <si>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</si>
  <si>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</si>
  <si>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</si>
  <si>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</si>
  <si>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</si>
  <si>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</si>
  <si>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</si>
  <si>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</si>
  <si>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</si>
  <si>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</si>
  <si>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</si>
  <si>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</si>
  <si>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</si>
  <si>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</si>
  <si>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</si>
  <si>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</si>
  <si>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</si>
  <si>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</si>
  <si>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</si>
  <si>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</si>
  <si>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</si>
  <si>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</si>
  <si>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</si>
  <si>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</si>
  <si>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</si>
  <si>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</si>
  <si>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</si>
  <si>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</si>
  <si>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</si>
  <si>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</si>
  <si>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</si>
  <si>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</si>
  <si>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</si>
  <si>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</si>
  <si>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</si>
  <si>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</si>
  <si>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</si>
  <si>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</si>
  <si>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</si>
  <si>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</si>
  <si>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</si>
  <si>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</si>
  <si>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</si>
  <si>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</si>
  <si>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</si>
  <si>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</si>
  <si>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</si>
  <si>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</si>
  <si>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</si>
  <si>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</si>
  <si>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</si>
  <si>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</si>
  <si>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</si>
  <si>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</si>
  <si>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</si>
  <si>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</si>
  <si>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</si>
  <si>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</si>
  <si>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</si>
  <si>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</si>
  <si>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</si>
  <si>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</si>
  <si>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</si>
  <si>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</si>
  <si>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</si>
  <si>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</si>
  <si>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</si>
  <si>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</si>
  <si>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</si>
  <si>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</si>
  <si>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</si>
  <si>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</si>
  <si>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</si>
  <si>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</si>
  <si>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</si>
  <si>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</si>
  <si>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</si>
  <si>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</si>
  <si>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</si>
  <si>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</si>
  <si>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</si>
  <si>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</si>
  <si>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</si>
  <si>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</si>
  <si>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</si>
  <si>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</si>
  <si>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</si>
  <si>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</si>
  <si>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</si>
  <si>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</si>
  <si>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</si>
  <si>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</si>
  <si>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</si>
  <si>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</si>
  <si>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</si>
  <si>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</si>
  <si>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</si>
  <si>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</si>
  <si>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</si>
  <si>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</si>
  <si>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</si>
  <si>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</si>
  <si>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</si>
  <si>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</si>
  <si>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</si>
  <si>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</si>
  <si>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</si>
  <si>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</si>
  <si>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</si>
  <si>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</si>
  <si>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</si>
  <si>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</si>
  <si>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</si>
  <si>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</si>
  <si>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</si>
  <si>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</si>
  <si>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</si>
  <si>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</si>
  <si>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</si>
  <si>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</si>
  <si>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</si>
  <si>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</si>
  <si>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</si>
  <si>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</si>
  <si>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</si>
  <si>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</si>
  <si>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</si>
  <si>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</si>
  <si>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</si>
  <si>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</si>
  <si>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</si>
  <si>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</si>
  <si>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</si>
  <si>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</si>
  <si>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</si>
  <si>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</si>
  <si>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</si>
  <si>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</si>
  <si>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</si>
  <si>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</si>
  <si>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</si>
  <si>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</si>
  <si>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</si>
  <si>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</si>
  <si>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</si>
  <si>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</si>
  <si>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</si>
  <si>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</si>
  <si>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</si>
  <si>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</si>
  <si>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</si>
  <si>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</si>
  <si>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</si>
  <si>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</si>
  <si>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</si>
  <si>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</si>
  <si>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</si>
  <si>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</si>
  <si>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</si>
  <si>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</si>
  <si>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</si>
  <si>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</si>
  <si>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</si>
  <si>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</si>
  <si>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</si>
  <si>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</si>
  <si>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</si>
  <si>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</si>
  <si>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</si>
  <si>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</si>
  <si>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</si>
  <si>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</si>
  <si>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</si>
  <si>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</si>
  <si>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</si>
  <si>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</si>
  <si>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</si>
  <si>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</si>
  <si>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</si>
  <si>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</si>
  <si>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</si>
  <si>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</si>
  <si>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</si>
  <si>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</si>
  <si>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</si>
  <si>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</si>
  <si>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</si>
  <si>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</si>
  <si>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</si>
  <si>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</si>
  <si>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</si>
  <si>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</si>
  <si>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</si>
  <si>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</si>
  <si>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</si>
  <si>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</si>
  <si>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</si>
  <si>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</si>
  <si>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</si>
  <si>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</si>
  <si>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</si>
  <si>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</si>
  <si>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</si>
  <si>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</si>
  <si>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</si>
  <si>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</si>
  <si>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</si>
  <si>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</si>
  <si>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</si>
  <si>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</si>
  <si>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</si>
  <si>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</si>
  <si>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</si>
  <si>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</si>
  <si>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</si>
  <si>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</si>
  <si>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</si>
  <si>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</si>
  <si>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</si>
  <si>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</si>
  <si>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</si>
  <si>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</si>
  <si>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</si>
  <si>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</si>
  <si>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</si>
  <si>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</si>
  <si>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</si>
  <si>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</si>
  <si>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</si>
  <si>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</si>
  <si>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</si>
  <si>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</si>
  <si>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</si>
  <si>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</si>
  <si>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</si>
  <si>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</si>
  <si>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</si>
  <si>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</si>
  <si>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</si>
  <si>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</si>
  <si>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</si>
  <si>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</si>
  <si>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</si>
  <si>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</si>
  <si>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</si>
  <si>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</si>
  <si>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</si>
  <si>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</si>
  <si>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</si>
  <si>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</si>
  <si>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</si>
  <si>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</si>
  <si>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</si>
  <si>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</si>
  <si>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</si>
  <si>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</si>
  <si>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</si>
  <si>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</si>
  <si>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</si>
  <si>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</si>
  <si>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</si>
  <si>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</si>
  <si>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</si>
  <si>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</si>
  <si>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</si>
  <si>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</si>
  <si>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</si>
  <si>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</si>
  <si>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</si>
  <si>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</si>
  <si>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</si>
  <si>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</si>
  <si>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</si>
  <si>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</si>
  <si>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</si>
  <si>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</si>
  <si>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</si>
  <si>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</si>
  <si>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</si>
  <si>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</si>
  <si>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</si>
  <si>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</si>
  <si>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</si>
  <si>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</si>
  <si>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</si>
  <si>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</si>
  <si>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</si>
  <si>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</si>
  <si>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</si>
  <si>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</si>
  <si>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</si>
  <si>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</si>
  <si>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</si>
  <si>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</si>
  <si>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</si>
  <si>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</si>
  <si>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</si>
  <si>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</si>
  <si>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</si>
  <si>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</si>
  <si>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</si>
  <si>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</si>
  <si>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</si>
  <si>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</si>
  <si>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</si>
  <si>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</si>
  <si>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</si>
  <si>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</si>
  <si>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</si>
  <si>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</si>
  <si>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</si>
  <si>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</si>
  <si>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</si>
  <si>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</si>
  <si>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</si>
  <si>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</si>
  <si>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</si>
  <si>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</si>
  <si>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</si>
  <si>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</si>
  <si>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</si>
  <si>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</si>
  <si>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</si>
  <si>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</si>
  <si>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</si>
  <si>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</si>
  <si>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</si>
  <si>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</si>
  <si>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</si>
  <si>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</si>
  <si>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</si>
  <si>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</si>
  <si>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</si>
  <si>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</si>
  <si>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</si>
  <si>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</si>
  <si>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</si>
  <si>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</si>
  <si>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</si>
  <si>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</si>
  <si>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</si>
  <si>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</si>
  <si>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</si>
  <si>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</si>
  <si>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</si>
  <si>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</si>
  <si>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</si>
  <si>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</si>
  <si>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</si>
  <si>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</si>
  <si>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</si>
  <si>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</si>
  <si>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</si>
  <si>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</si>
  <si>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</si>
  <si>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</si>
  <si>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</si>
  <si>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</si>
  <si>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</si>
  <si>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</si>
  <si>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</si>
  <si>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</si>
  <si>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</si>
  <si>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</si>
  <si>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</si>
  <si>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</si>
  <si>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</si>
  <si>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</si>
  <si>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</si>
  <si>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</si>
  <si>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</si>
  <si>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</si>
  <si>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</si>
  <si>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</si>
  <si>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</si>
  <si>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</si>
  <si>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</si>
  <si>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</si>
  <si>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</si>
  <si>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</si>
  <si>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</si>
  <si>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</si>
  <si>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</si>
  <si>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</si>
  <si>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</si>
  <si>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</si>
  <si>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</si>
  <si>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</si>
  <si>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</si>
  <si>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</si>
  <si>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</si>
  <si>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</si>
  <si>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</si>
  <si>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</si>
  <si>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</si>
  <si>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</si>
  <si>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</si>
  <si>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</si>
  <si>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</si>
  <si>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</si>
  <si>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</si>
  <si>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</si>
  <si>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</si>
  <si>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</si>
  <si>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</si>
  <si>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</si>
  <si>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</si>
  <si>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</si>
  <si>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</si>
  <si>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</si>
  <si>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</si>
  <si>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</si>
  <si>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</si>
  <si>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</si>
  <si>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</si>
  <si>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</si>
  <si>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</si>
  <si>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</si>
  <si>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</si>
  <si>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</si>
  <si>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</si>
  <si>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</si>
  <si>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</si>
  <si>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</si>
  <si>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</si>
  <si>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</si>
  <si>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</si>
  <si>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</si>
  <si>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</si>
  <si>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</si>
  <si>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</si>
  <si>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</si>
  <si>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</si>
  <si>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</si>
  <si>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</si>
  <si>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</si>
  <si>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</si>
  <si>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</si>
  <si>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</si>
  <si>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</si>
  <si>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</si>
  <si>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</si>
  <si>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</si>
  <si>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</si>
  <si>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</si>
  <si>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</si>
  <si>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</si>
  <si>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</si>
  <si>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</si>
  <si>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</si>
  <si>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</si>
  <si>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</si>
  <si>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</si>
  <si>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</si>
  <si>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</si>
  <si>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</si>
  <si>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</si>
  <si>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</si>
  <si>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</si>
  <si>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</si>
  <si>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</si>
  <si>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</si>
  <si>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</si>
  <si>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</si>
  <si>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</si>
  <si>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</si>
  <si>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</si>
  <si>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</si>
  <si>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</si>
  <si>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</si>
  <si>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</si>
  <si>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</si>
  <si>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</si>
  <si>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</si>
  <si>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</si>
  <si>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</si>
  <si>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</si>
  <si>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</si>
  <si>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</si>
  <si>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</si>
  <si>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</si>
  <si>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</si>
  <si>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</si>
  <si>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</si>
  <si>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</si>
  <si>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</si>
  <si>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</si>
  <si>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</si>
  <si>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</si>
  <si>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</si>
  <si>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</si>
  <si>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</si>
  <si>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</si>
  <si>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</si>
  <si>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</si>
  <si>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</si>
  <si>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</si>
  <si>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</si>
  <si>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</si>
  <si>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</si>
  <si>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</si>
  <si>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</si>
  <si>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</si>
  <si>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</si>
  <si>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</si>
  <si>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</si>
  <si>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</si>
  <si>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</si>
  <si>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</si>
  <si>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</si>
  <si>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</si>
  <si>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</si>
  <si>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</si>
  <si>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</si>
  <si>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</si>
  <si>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</si>
  <si>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</si>
  <si>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</si>
  <si>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</si>
  <si>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</si>
  <si>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</si>
  <si>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</si>
  <si>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</si>
  <si>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</si>
  <si>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</si>
  <si>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</si>
  <si>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</si>
  <si>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</si>
  <si>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</si>
  <si>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</si>
  <si>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</si>
  <si>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</si>
  <si>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</si>
  <si>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</si>
  <si>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</si>
  <si>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</si>
  <si>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</si>
  <si>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</si>
  <si>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</si>
  <si>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</si>
  <si>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</si>
  <si>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</si>
  <si>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</si>
  <si>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</si>
  <si>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</si>
  <si>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</si>
  <si>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</si>
  <si>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</si>
  <si>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</si>
  <si>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</si>
  <si>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</si>
  <si>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</si>
  <si>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</si>
  <si>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</si>
  <si>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</si>
  <si>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</si>
  <si>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</si>
  <si>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</si>
  <si>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</si>
  <si>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</si>
  <si>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</si>
  <si>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</si>
  <si>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</si>
  <si>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</si>
  <si>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</si>
  <si>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</si>
  <si>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</si>
  <si>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</si>
  <si>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</si>
  <si>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</si>
  <si>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</si>
  <si>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</si>
  <si>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</si>
  <si>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</si>
  <si>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</si>
  <si>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</si>
  <si>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</si>
  <si>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</si>
  <si>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</si>
  <si>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</si>
  <si>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</si>
  <si>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</si>
  <si>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</si>
  <si>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</si>
  <si>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</si>
  <si>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</si>
  <si>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</si>
  <si>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</si>
  <si>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</si>
  <si>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</si>
  <si>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</si>
  <si>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</si>
  <si>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</si>
  <si>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</si>
  <si>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</si>
  <si>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</si>
  <si>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</si>
  <si>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</si>
  <si>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</si>
  <si>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</si>
  <si>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</si>
  <si>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</si>
  <si>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</si>
  <si>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</si>
  <si>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</si>
  <si>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</si>
  <si>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</si>
  <si>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</si>
  <si>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</si>
  <si>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</si>
  <si>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</si>
  <si>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</si>
  <si>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</si>
  <si>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</si>
  <si>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</si>
  <si>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</si>
  <si>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</si>
  <si>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</si>
  <si>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</si>
  <si>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</si>
  <si>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</si>
  <si>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</si>
  <si>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</si>
  <si>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</si>
  <si>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</si>
  <si>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</si>
  <si>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</si>
  <si>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</si>
  <si>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</si>
  <si>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</si>
  <si>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</si>
  <si>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</si>
  <si>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</si>
  <si>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</si>
  <si>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</si>
  <si>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</si>
  <si>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</si>
  <si>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</si>
  <si>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</si>
  <si>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</si>
  <si>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</si>
  <si>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</si>
  <si>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</si>
  <si>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</si>
  <si>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</si>
  <si>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</si>
  <si>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</si>
  <si>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</si>
  <si>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</si>
  <si>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</si>
  <si>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</si>
  <si>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</si>
  <si>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</si>
  <si>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</si>
  <si>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</si>
  <si>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</si>
  <si>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</si>
  <si>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</si>
  <si>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</si>
  <si>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</si>
  <si>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</si>
  <si>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</si>
  <si>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</si>
  <si>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</si>
  <si>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</si>
  <si>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</si>
  <si>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</si>
  <si>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</si>
  <si>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</si>
  <si>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</si>
  <si>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</si>
  <si>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</si>
  <si>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</si>
  <si>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</si>
  <si>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</si>
  <si>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</si>
  <si>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</si>
  <si>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</si>
  <si>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</si>
  <si>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</si>
  <si>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</si>
  <si>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</si>
  <si>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</si>
  <si>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</si>
  <si>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</si>
  <si>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</si>
  <si>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</si>
  <si>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</si>
  <si>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</si>
  <si>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</si>
  <si>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</si>
  <si>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</si>
  <si>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</si>
  <si>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</si>
  <si>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</si>
  <si>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</si>
  <si>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</si>
  <si>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</si>
  <si>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</si>
  <si>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</si>
  <si>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</si>
  <si>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</si>
  <si>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</si>
  <si>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</si>
  <si>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</si>
  <si>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</si>
  <si>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</si>
  <si>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</si>
  <si>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</si>
  <si>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</si>
  <si>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</si>
  <si>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</si>
  <si>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</si>
  <si>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</si>
  <si>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</si>
  <si>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</si>
  <si>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</si>
  <si>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</si>
  <si>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</si>
  <si>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</si>
  <si>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</si>
  <si>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</si>
  <si>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</si>
  <si>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</si>
  <si>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</si>
  <si>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</si>
  <si>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</si>
  <si>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</si>
  <si>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</si>
  <si>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</si>
  <si>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</si>
  <si>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</si>
  <si>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</si>
  <si>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</si>
  <si>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</si>
  <si>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</si>
  <si>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</si>
  <si>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</si>
  <si>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</si>
  <si>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</si>
  <si>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</si>
  <si>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</si>
  <si>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</si>
  <si>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</si>
  <si>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</si>
  <si>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</si>
  <si>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</si>
  <si>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</si>
  <si>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</si>
  <si>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</si>
  <si>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</si>
  <si>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</si>
  <si>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</si>
  <si>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</si>
  <si>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</si>
  <si>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</si>
  <si>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</si>
  <si>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</si>
  <si>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</si>
  <si>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</si>
  <si>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</si>
  <si>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</si>
  <si>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</si>
  <si>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</si>
  <si>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</si>
  <si>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</si>
  <si>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</si>
  <si>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</si>
  <si>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</si>
  <si>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</si>
  <si>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</si>
  <si>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</si>
  <si>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</si>
  <si>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</si>
  <si>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</si>
  <si>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</si>
  <si>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</si>
  <si>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</si>
  <si>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</si>
  <si>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</si>
  <si>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</si>
  <si>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</si>
  <si>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</si>
  <si>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</si>
  <si>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</si>
  <si>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</si>
  <si>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</si>
  <si>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</si>
  <si>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</si>
  <si>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</si>
  <si>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</si>
  <si>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</si>
  <si>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</si>
  <si>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</si>
  <si>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</si>
  <si>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</si>
  <si>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</si>
  <si>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</si>
  <si>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</si>
  <si>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</si>
  <si>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</si>
  <si>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</si>
  <si>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</si>
  <si>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</si>
  <si>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</si>
  <si>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</si>
  <si>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</si>
  <si>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</si>
  <si>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</si>
  <si>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</si>
  <si>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</si>
  <si>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</si>
  <si>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</si>
  <si>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</si>
  <si>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</si>
  <si>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</si>
  <si>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</si>
  <si>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</si>
  <si>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</si>
  <si>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</si>
  <si>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</si>
  <si>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</si>
  <si>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</si>
  <si>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</si>
  <si>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</si>
  <si>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</si>
  <si>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</si>
  <si>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</si>
  <si>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</si>
  <si>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</si>
  <si>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</si>
  <si>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</si>
  <si>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</si>
  <si>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</si>
  <si>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</si>
  <si>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</si>
  <si>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</si>
  <si>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</si>
  <si>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</si>
  <si>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</si>
  <si>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</si>
  <si>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</si>
  <si>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</si>
  <si>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</si>
  <si>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</si>
  <si>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</si>
  <si>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</si>
  <si>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</si>
  <si>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</si>
  <si>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</si>
  <si>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</si>
  <si>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</si>
  <si>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</si>
  <si>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</si>
  <si>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</si>
  <si>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</si>
  <si>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</si>
  <si>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</si>
  <si>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</si>
  <si>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</si>
  <si>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</si>
  <si>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</si>
  <si>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</si>
  <si>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</si>
  <si>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</si>
  <si>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</si>
  <si>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</si>
  <si>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</si>
  <si>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</si>
  <si>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</si>
  <si>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</si>
  <si>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</si>
  <si>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</si>
  <si>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</si>
  <si>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</si>
  <si>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</si>
  <si>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</si>
  <si>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</si>
  <si>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</si>
  <si>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</si>
  <si>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</si>
  <si>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</si>
  <si>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</si>
  <si>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</si>
  <si>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</si>
  <si>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</si>
  <si>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</si>
  <si>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</si>
  <si>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</si>
  <si>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</si>
  <si>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</si>
  <si>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</si>
  <si>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</si>
  <si>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</si>
  <si>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</si>
  <si>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</si>
  <si>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</si>
  <si>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</si>
  <si>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</si>
  <si>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</si>
  <si>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</si>
  <si>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</si>
  <si>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</si>
  <si>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</si>
  <si>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</si>
  <si>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</si>
  <si>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</si>
  <si>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</si>
  <si>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</si>
  <si>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</si>
  <si>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</si>
  <si>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</si>
  <si>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</si>
  <si>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</si>
  <si>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</si>
  <si>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</si>
  <si>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</si>
  <si>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</si>
  <si>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</si>
  <si>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</si>
  <si>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</si>
  <si>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</si>
  <si>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</si>
  <si>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</si>
  <si>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</si>
  <si>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</si>
  <si>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</si>
  <si>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</si>
  <si>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</si>
  <si>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</si>
  <si>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</si>
  <si>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</si>
  <si>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</si>
  <si>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</si>
  <si>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</si>
  <si>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</si>
  <si>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</si>
  <si>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</si>
  <si>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</si>
  <si>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</si>
  <si>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</si>
  <si>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</si>
  <si>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</si>
  <si>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</si>
  <si>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</si>
  <si>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</si>
  <si>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</si>
  <si>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</si>
  <si>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</si>
  <si>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</si>
  <si>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</si>
  <si>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</si>
  <si>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</si>
  <si>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</si>
  <si>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</si>
  <si>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</si>
  <si>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</si>
  <si>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</si>
  <si>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</si>
  <si>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</si>
  <si>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</si>
  <si>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</si>
  <si>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</si>
  <si>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</si>
  <si>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</si>
  <si>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</si>
  <si>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</si>
  <si>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</si>
  <si>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</si>
  <si>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</si>
  <si>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</si>
  <si>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</si>
  <si>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</si>
  <si>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</si>
  <si>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</si>
  <si>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</si>
  <si>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</si>
  <si>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</si>
  <si>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</si>
  <si>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</si>
  <si>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</si>
  <si>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</si>
  <si>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</si>
  <si>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</si>
  <si>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</si>
  <si>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</si>
  <si>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</si>
  <si>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</si>
  <si>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</si>
  <si>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</si>
  <si>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</si>
  <si>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</si>
  <si>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</si>
  <si>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</si>
  <si>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</si>
  <si>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</si>
  <si>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</si>
  <si>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</si>
  <si>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</si>
  <si>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</si>
  <si>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</si>
  <si>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</si>
  <si>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</si>
  <si>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</si>
  <si>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</si>
  <si>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</si>
  <si>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</si>
  <si>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</si>
  <si>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</si>
  <si>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</si>
  <si>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</si>
  <si>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</si>
  <si>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</si>
  <si>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</si>
  <si>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</si>
  <si>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</si>
  <si>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</si>
  <si>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</si>
  <si>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</si>
  <si>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</si>
  <si>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</si>
  <si>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</si>
  <si>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</si>
  <si>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</si>
  <si>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</si>
  <si>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</si>
  <si>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</si>
  <si>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</si>
  <si>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</si>
  <si>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</si>
  <si>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</si>
  <si>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</si>
  <si>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</si>
  <si>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</si>
  <si>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</si>
  <si>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</si>
  <si>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</si>
  <si>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</si>
  <si>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</si>
  <si>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</si>
  <si>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</si>
  <si>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</si>
  <si>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</si>
  <si>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</si>
  <si>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</si>
  <si>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</si>
  <si>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</si>
  <si>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</si>
  <si>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</si>
  <si>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</si>
  <si>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</si>
  <si>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</si>
  <si>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</si>
  <si>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</si>
  <si>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</si>
  <si>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</si>
  <si>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</si>
  <si>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</si>
  <si>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</si>
  <si>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</si>
  <si>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</si>
  <si>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</si>
  <si>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</si>
  <si>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</si>
  <si>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</si>
  <si>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</si>
  <si>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</si>
  <si>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</si>
  <si>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</si>
  <si>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</si>
  <si>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</si>
  <si>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</si>
  <si>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</si>
  <si>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</si>
  <si>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</si>
  <si>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</si>
  <si>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</si>
  <si>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</si>
  <si>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</si>
  <si>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</si>
  <si>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</si>
  <si>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</si>
  <si>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</si>
  <si>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</si>
  <si>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</si>
  <si>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</si>
  <si>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</si>
  <si>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</si>
  <si>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</si>
  <si>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</si>
  <si>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</si>
  <si>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</si>
  <si>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</si>
  <si>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</si>
  <si>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</si>
  <si>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</si>
  <si>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</si>
  <si>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</si>
  <si>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</si>
  <si>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</si>
  <si>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</si>
  <si>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</si>
  <si>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</si>
  <si>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</si>
  <si>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</si>
  <si>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</si>
  <si>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</si>
  <si>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</si>
  <si>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</si>
  <si>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</si>
  <si>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</si>
  <si>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</si>
  <si>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</si>
  <si>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</si>
  <si>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</si>
  <si>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</si>
  <si>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</si>
  <si>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</si>
  <si>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</si>
  <si>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</si>
  <si>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</si>
  <si>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</si>
  <si>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</si>
  <si>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</si>
  <si>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</si>
  <si>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</si>
  <si>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</si>
  <si>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</si>
  <si>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</si>
  <si>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</si>
  <si>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</si>
  <si>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</si>
  <si>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</si>
  <si>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</si>
  <si>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</si>
  <si>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</si>
  <si>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</si>
  <si>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</si>
  <si>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</si>
  <si>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</si>
  <si>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</si>
  <si>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</si>
  <si>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</si>
  <si>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</si>
  <si>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</si>
  <si>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</si>
  <si>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</si>
  <si>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</si>
  <si>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</si>
  <si>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</si>
  <si>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</si>
  <si>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</si>
  <si>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</si>
  <si>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</si>
  <si>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</si>
  <si>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</si>
  <si>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</si>
  <si>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</si>
  <si>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</si>
  <si>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</si>
  <si>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</si>
  <si>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</si>
  <si>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</si>
  <si>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</si>
  <si>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</si>
  <si>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</si>
  <si>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</si>
  <si>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</si>
  <si>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</si>
  <si>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</si>
  <si>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</si>
  <si>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</si>
  <si>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</si>
  <si>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</si>
  <si>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</si>
  <si>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</si>
  <si>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</si>
  <si>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</si>
  <si>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</si>
  <si>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</si>
  <si>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</si>
  <si>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</si>
  <si>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</si>
  <si>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</si>
  <si>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</si>
  <si>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</si>
  <si>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</si>
  <si>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</si>
  <si>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</si>
  <si>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</si>
  <si>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</si>
  <si>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</si>
  <si>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</si>
  <si>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</si>
  <si>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</si>
  <si>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</si>
  <si>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</si>
  <si>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</si>
  <si>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</si>
  <si>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</si>
  <si>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</si>
  <si>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</si>
  <si>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</si>
  <si>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</si>
  <si>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</si>
  <si>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</si>
  <si>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</si>
  <si>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</si>
  <si>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</si>
  <si>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</si>
  <si>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</si>
  <si>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</si>
  <si>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</si>
  <si>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</si>
  <si>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</si>
  <si>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</si>
  <si>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</si>
  <si>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</si>
  <si>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</si>
  <si>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</si>
  <si>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</si>
  <si>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</si>
  <si>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</si>
  <si>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</si>
  <si>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</si>
  <si>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</si>
  <si>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</si>
  <si>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</si>
  <si>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</si>
  <si>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</si>
  <si>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</si>
  <si>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</si>
  <si>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</si>
  <si>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</si>
  <si>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</si>
  <si>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</si>
  <si>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</si>
  <si>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</si>
  <si>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</si>
  <si>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</si>
  <si>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</si>
  <si>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</si>
  <si>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</si>
  <si>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</si>
  <si>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</si>
  <si>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</si>
  <si>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</si>
  <si>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</si>
  <si>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</si>
  <si>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</si>
  <si>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</si>
  <si>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</si>
  <si>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</si>
  <si>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</si>
  <si>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</si>
  <si>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</si>
  <si>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</si>
  <si>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</si>
  <si>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</si>
  <si>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</si>
  <si>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</si>
  <si>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</si>
  <si>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</si>
  <si>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</si>
  <si>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</si>
  <si>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</si>
  <si>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</si>
  <si>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</si>
  <si>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</si>
  <si>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</si>
  <si>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</si>
  <si>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</si>
  <si>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</si>
  <si>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</si>
  <si>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</si>
  <si>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</si>
  <si>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</si>
  <si>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</si>
  <si>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</si>
  <si>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</si>
  <si>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</si>
  <si>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</si>
  <si>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</si>
  <si>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</si>
  <si>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</si>
  <si>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</si>
  <si>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</si>
  <si>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</si>
  <si>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</si>
  <si>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</si>
  <si>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</si>
  <si>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</si>
  <si>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</si>
  <si>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</si>
  <si>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</si>
  <si>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</si>
  <si>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</si>
  <si>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</si>
  <si>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</si>
  <si>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</si>
  <si>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</si>
  <si>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</si>
  <si>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</si>
  <si>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</si>
  <si>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</si>
  <si>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</si>
  <si>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</si>
  <si>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</si>
  <si>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</si>
  <si>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</si>
  <si>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</si>
  <si>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</si>
  <si>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</si>
  <si>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</si>
  <si>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</si>
  <si>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</si>
  <si>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</si>
  <si>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</si>
  <si>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</si>
  <si>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</si>
  <si>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</si>
  <si>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</si>
  <si>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</si>
  <si>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</si>
  <si>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</si>
  <si>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</si>
  <si>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</si>
  <si>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</si>
  <si>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</si>
  <si>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</si>
  <si>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</si>
  <si>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</si>
  <si>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</si>
  <si>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</si>
  <si>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</si>
  <si>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</si>
  <si>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</si>
  <si>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</si>
  <si>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</si>
  <si>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</si>
  <si>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</si>
  <si>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</si>
  <si>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</si>
  <si>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</si>
  <si>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</si>
  <si>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</si>
  <si>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</si>
  <si>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</si>
  <si>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</si>
  <si>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</si>
  <si>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</si>
  <si>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</si>
  <si>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</si>
  <si>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</si>
  <si>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</si>
  <si>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</si>
  <si>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</si>
  <si>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</si>
  <si>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</si>
  <si>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</si>
  <si>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</si>
  <si>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</si>
  <si>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</si>
  <si>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</si>
  <si>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</si>
  <si>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</si>
  <si>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</si>
  <si>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</si>
  <si>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</si>
  <si>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</si>
  <si>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</si>
  <si>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</si>
  <si>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</si>
  <si>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</si>
  <si>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</si>
  <si>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</si>
  <si>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</si>
  <si>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</si>
  <si>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</si>
  <si>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</si>
  <si>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</si>
  <si>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</si>
  <si>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</si>
  <si>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</si>
  <si>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</si>
  <si>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</si>
  <si>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</si>
  <si>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</si>
  <si>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</si>
  <si>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</si>
  <si>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</si>
  <si>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</si>
  <si>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</si>
  <si>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</si>
  <si>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</si>
  <si>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</si>
  <si>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</si>
  <si>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</si>
  <si>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</si>
  <si>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</si>
  <si>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</si>
  <si>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</si>
  <si>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</si>
  <si>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</si>
  <si>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</si>
  <si>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</si>
  <si>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</si>
  <si>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</si>
  <si>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</si>
  <si>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</si>
  <si>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</si>
  <si>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</si>
  <si>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</si>
  <si>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</si>
  <si>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</si>
  <si>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</si>
  <si>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</si>
  <si>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</si>
  <si>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</si>
  <si>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</si>
  <si>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</si>
  <si>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</si>
  <si>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</si>
  <si>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</si>
  <si>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</si>
  <si>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</si>
  <si>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</si>
  <si>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</si>
  <si>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</si>
  <si>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</si>
  <si>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</si>
  <si>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</si>
  <si>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</si>
  <si>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</si>
  <si>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</si>
  <si>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</si>
  <si>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</si>
  <si>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</si>
  <si>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</si>
  <si>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</si>
  <si>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</si>
  <si>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</si>
  <si>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</si>
  <si>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</si>
  <si>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</si>
  <si>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</si>
  <si>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</si>
  <si>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</si>
  <si>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</si>
  <si>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</si>
  <si>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</si>
  <si>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</si>
  <si>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</si>
  <si>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</si>
  <si>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</si>
  <si>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</si>
  <si>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</si>
  <si>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</si>
  <si>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</si>
  <si>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</si>
  <si>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</si>
  <si>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</si>
  <si>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</si>
  <si>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</si>
  <si>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</si>
  <si>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</si>
  <si>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</si>
  <si>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</si>
  <si>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</si>
  <si>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</si>
  <si>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</si>
  <si>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</si>
  <si>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</si>
  <si>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</si>
  <si>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</si>
  <si>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</si>
  <si>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</si>
  <si>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</si>
  <si>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</si>
  <si>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</si>
  <si>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</si>
  <si>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</si>
  <si>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</si>
  <si>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</si>
  <si>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</si>
  <si>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</si>
  <si>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</si>
  <si>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</si>
  <si>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</si>
  <si>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</si>
  <si>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</si>
  <si>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</si>
  <si>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</si>
  <si>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</si>
  <si>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</si>
  <si>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</si>
  <si>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</si>
  <si>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</si>
  <si>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</si>
  <si>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</si>
  <si>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</si>
  <si>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</si>
  <si>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</si>
  <si>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</si>
  <si>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</si>
  <si>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</si>
  <si>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</si>
  <si>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</si>
  <si>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</si>
  <si>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</si>
  <si>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</si>
  <si>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</si>
  <si>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</si>
  <si>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</si>
  <si>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</si>
  <si>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</si>
  <si>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</si>
  <si>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</si>
  <si>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</si>
  <si>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</si>
  <si>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</si>
  <si>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</si>
  <si>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</si>
  <si>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</si>
  <si>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</si>
  <si>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</si>
  <si>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</si>
  <si>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</si>
  <si>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</si>
  <si>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</si>
  <si>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</si>
  <si>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</si>
  <si>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</si>
  <si>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</si>
  <si>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</si>
  <si>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</si>
  <si>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</si>
  <si>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</si>
  <si>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</si>
  <si>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</si>
  <si>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</si>
  <si>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</si>
  <si>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</si>
  <si>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</si>
  <si>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</si>
  <si>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</si>
  <si>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</si>
  <si>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</si>
  <si>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</si>
  <si>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</si>
  <si>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</si>
  <si>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</si>
  <si>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</si>
  <si>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</si>
  <si>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</si>
  <si>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</si>
  <si>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</si>
  <si>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</si>
  <si>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</si>
  <si>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</si>
  <si>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</si>
  <si>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</si>
  <si>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</si>
  <si>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</si>
  <si>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</si>
  <si>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</si>
  <si>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</si>
  <si>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</si>
  <si>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</si>
  <si>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</si>
  <si>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</si>
  <si>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</si>
  <si>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</si>
  <si>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</si>
  <si>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</si>
  <si>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</si>
  <si>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</si>
  <si>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</si>
  <si>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</si>
  <si>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</si>
  <si>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</si>
  <si>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</si>
  <si>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</si>
  <si>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</si>
  <si>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</si>
  <si>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</si>
  <si>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</si>
  <si>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</si>
  <si>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</si>
  <si>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</si>
  <si>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</si>
  <si>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</si>
  <si>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</si>
  <si>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</si>
  <si>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</si>
  <si>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</si>
  <si>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</si>
  <si>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</si>
  <si>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</si>
  <si>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</si>
  <si>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</si>
  <si>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</si>
  <si>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</si>
  <si>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</si>
  <si>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</si>
  <si>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</si>
  <si>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</si>
  <si>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</si>
  <si>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</si>
  <si>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</si>
  <si>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</si>
  <si>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</si>
  <si>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</si>
  <si>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</si>
  <si>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</si>
  <si>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</si>
  <si>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</si>
  <si>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</si>
  <si>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</si>
  <si>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</si>
  <si>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</si>
  <si>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</si>
  <si>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</si>
  <si>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</si>
  <si>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</si>
  <si>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</si>
  <si>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</si>
  <si>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</si>
  <si>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</si>
  <si>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</si>
  <si>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</si>
  <si>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</si>
  <si>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</si>
  <si>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</si>
  <si>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</si>
  <si>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</si>
  <si>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</si>
  <si>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</si>
  <si>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</si>
  <si>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</si>
  <si>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</si>
  <si>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</si>
  <si>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</si>
  <si>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</si>
  <si>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</si>
  <si>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</si>
  <si>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</si>
  <si>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</si>
  <si>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</si>
  <si>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</si>
  <si>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</si>
  <si>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</si>
  <si>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</si>
  <si>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</si>
  <si>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</si>
  <si>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</si>
  <si>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</si>
  <si>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</si>
  <si>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</si>
  <si>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</si>
  <si>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</si>
  <si>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</si>
  <si>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</si>
  <si>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</si>
  <si>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</si>
  <si>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</si>
  <si>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</si>
  <si>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</si>
  <si>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</si>
  <si>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</si>
  <si>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</si>
  <si>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</si>
  <si>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</si>
  <si>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</si>
  <si>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</si>
  <si>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</si>
  <si>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</si>
  <si>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</si>
  <si>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</si>
  <si>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</si>
  <si>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</si>
  <si>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</si>
  <si>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</si>
  <si>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</si>
  <si>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</si>
  <si>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</si>
  <si>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</si>
  <si>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</si>
  <si>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</si>
  <si>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</si>
  <si>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</si>
  <si>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</si>
  <si>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</si>
  <si>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</si>
  <si>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</si>
  <si>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</si>
  <si>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</si>
  <si>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</si>
  <si>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</si>
  <si>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</si>
  <si>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</si>
  <si>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</si>
  <si>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</si>
  <si>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</si>
  <si>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</si>
  <si>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</si>
  <si>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</si>
  <si>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</si>
  <si>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</si>
  <si>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</si>
  <si>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</si>
  <si>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</si>
  <si>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</si>
  <si>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</si>
  <si>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</si>
  <si>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</si>
  <si>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</si>
  <si>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</si>
  <si>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</si>
  <si>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</si>
  <si>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</si>
  <si>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</si>
  <si>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</si>
  <si>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</si>
  <si>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</si>
  <si>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</si>
  <si>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</si>
  <si>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</si>
  <si>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</si>
  <si>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</si>
  <si>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</si>
  <si>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</si>
  <si>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</si>
  <si>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</si>
  <si>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</si>
  <si>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</si>
  <si>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</si>
  <si>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</si>
  <si>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</si>
  <si>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</si>
  <si>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</si>
  <si>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</si>
  <si>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</si>
  <si>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</si>
  <si>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</si>
  <si>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</si>
  <si>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</si>
  <si>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</si>
  <si>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</si>
  <si>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</si>
  <si>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</si>
  <si>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</si>
  <si>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</si>
  <si>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</si>
  <si>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</si>
  <si>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</si>
  <si>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</si>
  <si>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</si>
  <si>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</si>
  <si>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</si>
  <si>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</si>
  <si>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</si>
  <si>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</si>
  <si>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</si>
  <si>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</si>
  <si>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</si>
  <si>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</si>
  <si>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</si>
  <si>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</si>
  <si>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</si>
  <si>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</si>
  <si>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</si>
  <si>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</si>
  <si>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</si>
  <si>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</si>
  <si>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</si>
  <si>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</si>
  <si>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</si>
  <si>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</si>
  <si>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</si>
  <si>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</si>
  <si>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</si>
  <si>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</si>
  <si>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</si>
  <si>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</si>
  <si>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</si>
  <si>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</si>
  <si>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</si>
  <si>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</si>
  <si>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</si>
  <si>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</si>
  <si>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</si>
  <si>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</si>
  <si>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</si>
  <si>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</si>
  <si>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</si>
  <si>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</si>
  <si>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</si>
  <si>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</si>
  <si>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</si>
  <si>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</si>
  <si>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</si>
  <si>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</si>
  <si>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</si>
  <si>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</si>
  <si>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</si>
  <si>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</si>
  <si>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</si>
  <si>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</si>
  <si>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</si>
  <si>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</si>
  <si>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</si>
  <si>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</si>
  <si>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</si>
  <si>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</si>
  <si>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</si>
  <si>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</si>
  <si>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</si>
  <si>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</si>
  <si>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</si>
  <si>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</si>
  <si>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</si>
  <si>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</si>
  <si>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</si>
  <si>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</si>
  <si>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</si>
  <si>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</si>
  <si>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</si>
  <si>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</si>
  <si>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</si>
  <si>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</si>
  <si>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</si>
  <si>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</si>
  <si>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</si>
  <si>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</si>
  <si>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</si>
  <si>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</si>
  <si>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</si>
  <si>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</si>
  <si>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</si>
  <si>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</si>
  <si>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</si>
  <si>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</si>
  <si>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</si>
  <si>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</si>
  <si>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</si>
  <si>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</si>
  <si>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</si>
  <si>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</si>
  <si>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</si>
  <si>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</si>
  <si>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</si>
  <si>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</si>
  <si>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</si>
  <si>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</si>
  <si>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</si>
  <si>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</si>
  <si>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</si>
  <si>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</si>
  <si>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</si>
  <si>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</si>
  <si>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</si>
  <si>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</si>
  <si>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</si>
  <si>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</si>
  <si>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</si>
  <si>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</si>
  <si>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</si>
  <si>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</si>
  <si>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</si>
  <si>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</si>
  <si>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</si>
  <si>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</si>
  <si>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</si>
  <si>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</si>
  <si>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</si>
  <si>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</si>
  <si>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</si>
  <si>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</si>
  <si>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</si>
  <si>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</si>
  <si>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</si>
  <si>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</si>
  <si>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</si>
  <si>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</si>
  <si>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</si>
  <si>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</si>
  <si>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</si>
  <si>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</si>
  <si>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</si>
  <si>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</si>
  <si>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</si>
  <si>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</si>
  <si>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</si>
  <si>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</si>
  <si>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</si>
  <si>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</si>
  <si>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</si>
  <si>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</si>
  <si>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</si>
  <si>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</si>
  <si>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</si>
  <si>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</si>
  <si>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</si>
  <si>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</si>
  <si>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</si>
  <si>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</si>
  <si>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</si>
  <si>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</si>
  <si>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</si>
  <si>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</si>
  <si>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</si>
  <si>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</si>
  <si>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</si>
  <si>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</si>
  <si>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</si>
  <si>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</si>
  <si>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</si>
  <si>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</si>
  <si>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</si>
  <si>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</si>
  <si>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</si>
  <si>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</si>
  <si>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</si>
  <si>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</si>
  <si>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</si>
  <si>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</si>
  <si>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</si>
  <si>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</si>
  <si>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</si>
  <si>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</si>
  <si>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</si>
  <si>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</si>
  <si>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</si>
  <si>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</si>
  <si>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</si>
  <si>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</si>
  <si>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</si>
  <si>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</si>
  <si>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</si>
  <si>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</si>
  <si>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</si>
  <si>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</si>
  <si>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</si>
  <si>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</si>
  <si>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</si>
  <si>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</si>
  <si>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</si>
  <si>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</si>
  <si>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</si>
  <si>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</si>
  <si>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</si>
  <si>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</si>
  <si>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</si>
  <si>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</si>
  <si>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</si>
  <si>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</si>
  <si>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</si>
  <si>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</si>
  <si>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</si>
  <si>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</si>
  <si>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</si>
  <si>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</si>
  <si>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</si>
  <si>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</si>
  <si>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</si>
  <si>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</si>
  <si>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</si>
  <si>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</si>
  <si>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</si>
  <si>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</si>
  <si>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</si>
  <si>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</si>
  <si>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</si>
  <si>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</si>
  <si>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</si>
  <si>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</si>
  <si>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</si>
  <si>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</si>
  <si>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</si>
  <si>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</si>
  <si>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</si>
  <si>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</si>
  <si>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</si>
  <si>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</si>
  <si>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</si>
  <si>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</si>
  <si>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</si>
  <si>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</si>
  <si>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</si>
  <si>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</si>
  <si>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</si>
  <si>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</si>
  <si>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</si>
  <si>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</si>
  <si>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</si>
  <si>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</si>
  <si>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</si>
  <si>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</si>
  <si>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</si>
  <si>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</si>
  <si>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</si>
  <si>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</si>
  <si>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</si>
  <si>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</si>
  <si>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</si>
  <si>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</si>
  <si>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</si>
  <si>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</si>
  <si>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</si>
  <si>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</si>
  <si>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</si>
  <si>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</si>
  <si>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</si>
  <si>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</si>
  <si>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</si>
  <si>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</si>
  <si>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</si>
  <si>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</si>
  <si>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</si>
  <si>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</si>
  <si>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</si>
  <si>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</si>
  <si>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</si>
  <si>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</si>
  <si>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</si>
  <si>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</si>
  <si>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</si>
  <si>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</si>
  <si>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</si>
  <si>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</si>
  <si>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</si>
  <si>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</si>
  <si>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</si>
  <si>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</si>
  <si>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</si>
  <si>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</si>
  <si>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</si>
  <si>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</si>
  <si>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</si>
  <si>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</si>
  <si>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</si>
  <si>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</si>
  <si>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</si>
  <si>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</si>
  <si>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</si>
  <si>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</si>
  <si>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</si>
  <si>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</si>
  <si>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</si>
  <si>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</si>
  <si>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</si>
  <si>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</si>
  <si>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</si>
  <si>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</si>
  <si>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</si>
  <si>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</si>
  <si>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</si>
  <si>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</si>
  <si>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</si>
  <si>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</si>
  <si>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</si>
  <si>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</si>
  <si>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</si>
  <si>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</si>
  <si>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</si>
  <si>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</si>
  <si>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</si>
  <si>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</si>
  <si>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</si>
  <si>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</si>
  <si>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</si>
  <si>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</si>
  <si>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</si>
  <si>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</si>
  <si>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</si>
  <si>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</si>
  <si>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</si>
  <si>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</si>
  <si>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</si>
  <si>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</si>
  <si>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</si>
  <si>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</si>
  <si>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</si>
  <si>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</si>
  <si>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</si>
  <si>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</si>
  <si>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</si>
  <si>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</si>
  <si>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</si>
  <si>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</si>
  <si>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</si>
  <si>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</si>
  <si>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</si>
  <si>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</si>
  <si>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</si>
  <si>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</si>
  <si>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</si>
  <si>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</si>
  <si>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</si>
  <si>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</si>
  <si>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</si>
  <si>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</si>
  <si>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</si>
  <si>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</si>
  <si>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</si>
  <si>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</si>
  <si>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</si>
  <si>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</si>
  <si>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</si>
  <si>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</si>
  <si>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</si>
  <si>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</si>
  <si>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</si>
  <si>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</si>
  <si>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</si>
  <si>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</si>
  <si>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</si>
  <si>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</si>
  <si>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</si>
  <si>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</si>
  <si>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</si>
  <si>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</si>
  <si>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</si>
  <si>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</si>
  <si>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</si>
  <si>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</si>
  <si>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</si>
  <si>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</si>
  <si>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</si>
  <si>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</si>
  <si>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</si>
  <si>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</si>
  <si>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</si>
  <si>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</si>
  <si>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</si>
  <si>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</si>
  <si>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</si>
  <si>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</si>
  <si>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</si>
  <si>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</si>
  <si>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</si>
  <si>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</si>
  <si>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</si>
  <si>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</si>
  <si>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</si>
  <si>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</si>
  <si>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</si>
  <si>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</si>
  <si>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</si>
  <si>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</si>
  <si>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</si>
  <si>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</si>
  <si>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</si>
  <si>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</si>
  <si>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</si>
  <si>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</si>
  <si>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</si>
  <si>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</si>
  <si>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</si>
  <si>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</si>
  <si>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</si>
  <si>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</si>
  <si>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</si>
  <si>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</si>
  <si>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</si>
  <si>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</si>
  <si>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</si>
  <si>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</si>
  <si>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</si>
  <si>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</si>
  <si>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</si>
  <si>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</si>
  <si>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</si>
  <si>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</si>
  <si>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</si>
  <si>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</si>
  <si>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</si>
  <si>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</si>
  <si>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</si>
  <si>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</si>
  <si>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</si>
  <si>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</si>
  <si>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</si>
  <si>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</si>
  <si>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</si>
  <si>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</si>
  <si>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</si>
  <si>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</si>
  <si>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</si>
  <si>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</si>
  <si>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</si>
  <si>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</si>
  <si>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</si>
  <si>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</si>
  <si>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</si>
  <si>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</si>
  <si>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</si>
  <si>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</si>
  <si>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</si>
  <si>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</si>
  <si>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</si>
  <si>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</si>
  <si>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</si>
  <si>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</si>
  <si>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</si>
  <si>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</si>
  <si>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</si>
  <si>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</si>
  <si>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</si>
  <si>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</si>
  <si>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</si>
  <si>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</si>
  <si>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</si>
  <si>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</si>
  <si>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</si>
  <si>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</si>
  <si>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</si>
  <si>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</si>
  <si>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</si>
  <si>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</si>
  <si>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</si>
  <si>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</si>
  <si>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</si>
  <si>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</si>
  <si>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</si>
  <si>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</si>
  <si>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</si>
  <si>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</si>
  <si>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</si>
  <si>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</si>
  <si>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</si>
  <si>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</si>
  <si>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</si>
  <si>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</si>
  <si>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</si>
  <si>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</si>
  <si>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</si>
  <si>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</si>
  <si>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</si>
  <si>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</si>
  <si>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</si>
  <si>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</si>
  <si>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</si>
  <si>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</si>
  <si>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</si>
  <si>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</si>
  <si>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</si>
  <si>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</si>
  <si>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</si>
  <si>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</si>
  <si>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</si>
  <si>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</si>
  <si>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</si>
  <si>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</si>
  <si>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</si>
  <si>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</si>
  <si>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</si>
  <si>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</si>
  <si>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</si>
  <si>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</si>
  <si>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</si>
  <si>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</si>
  <si>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</si>
  <si>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</si>
  <si>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</si>
  <si>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</si>
  <si>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</si>
  <si>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</si>
  <si>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</si>
  <si>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</si>
  <si>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</si>
  <si>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</si>
  <si>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</si>
  <si>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</si>
  <si>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</si>
  <si>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</si>
  <si>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</si>
  <si>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</si>
  <si>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</si>
  <si>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</si>
  <si>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</si>
  <si>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</si>
  <si>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</si>
  <si>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</si>
  <si>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</si>
  <si>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</si>
  <si>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</si>
  <si>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</si>
  <si>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</si>
  <si>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</si>
  <si>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</si>
  <si>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</si>
  <si>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</si>
  <si>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</si>
  <si>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</si>
  <si>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</si>
  <si>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</si>
  <si>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</si>
  <si>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</si>
  <si>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</si>
  <si>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</si>
  <si>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</si>
  <si>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</si>
  <si>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</si>
  <si>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</si>
  <si>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</si>
  <si>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</si>
  <si>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</si>
  <si>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</si>
  <si>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</si>
  <si>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</si>
  <si>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</si>
  <si>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</si>
  <si>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</si>
  <si>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</si>
  <si>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</si>
  <si>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</si>
  <si>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</si>
  <si>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</si>
  <si>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</si>
  <si>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</si>
  <si>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</si>
  <si>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</si>
  <si>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</si>
  <si>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</si>
  <si>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</si>
  <si>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</si>
  <si>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</si>
  <si>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</si>
  <si>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</si>
  <si>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</si>
  <si>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</si>
  <si>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</si>
  <si>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</si>
  <si>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</si>
  <si>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</si>
  <si>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</si>
  <si>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</si>
  <si>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</si>
  <si>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</si>
  <si>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</si>
  <si>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</si>
  <si>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</si>
  <si>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</si>
  <si>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</si>
  <si>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</si>
  <si>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</si>
  <si>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</si>
  <si>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</si>
  <si>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</si>
  <si>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</si>
  <si>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</si>
  <si>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</si>
  <si>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</si>
  <si>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</si>
  <si>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</si>
  <si>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</si>
  <si>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</si>
  <si>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</si>
  <si>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</si>
  <si>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</si>
  <si>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</si>
  <si>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</si>
  <si>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</si>
  <si>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</si>
  <si>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</si>
  <si>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</si>
  <si>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</si>
  <si>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</si>
  <si>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</si>
  <si>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</si>
  <si>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</si>
  <si>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</si>
  <si>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</si>
  <si>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</si>
  <si>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</si>
  <si>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</si>
  <si>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</si>
  <si>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</si>
  <si>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</si>
  <si>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</si>
  <si>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</si>
  <si>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</si>
  <si>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</si>
  <si>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</si>
  <si>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</si>
  <si>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</si>
  <si>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</si>
  <si>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</si>
  <si>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</si>
  <si>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</si>
  <si>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</si>
  <si>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</si>
  <si>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</si>
  <si>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</si>
  <si>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</si>
  <si>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</si>
  <si>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</si>
  <si>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</si>
  <si>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</si>
  <si>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</si>
  <si>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</si>
  <si>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</si>
  <si>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</si>
  <si>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</si>
  <si>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</si>
  <si>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</si>
  <si>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</si>
  <si>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</si>
  <si>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</si>
  <si>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</si>
  <si>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</si>
  <si>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</si>
  <si>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</si>
  <si>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</si>
  <si>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</si>
  <si>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</si>
  <si>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</si>
  <si>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</si>
  <si>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</si>
  <si>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</si>
  <si>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</si>
  <si>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</si>
  <si>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</si>
  <si>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</si>
  <si>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</si>
  <si>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</si>
  <si>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</si>
  <si>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</si>
  <si>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</si>
  <si>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</si>
  <si>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</si>
  <si>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</si>
  <si>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</si>
  <si>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</si>
  <si>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</si>
  <si>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</si>
  <si>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</si>
  <si>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</si>
  <si>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</si>
  <si>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</si>
  <si>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</si>
  <si>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</si>
  <si>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</si>
  <si>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</si>
  <si>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</si>
  <si>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</si>
  <si>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</si>
  <si>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</si>
  <si>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</si>
  <si>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</si>
  <si>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</si>
  <si>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</si>
  <si>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</si>
  <si>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</si>
  <si>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</si>
  <si>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</si>
  <si>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</si>
  <si>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</si>
  <si>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</si>
  <si>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</si>
  <si>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</si>
  <si>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</si>
  <si>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</si>
  <si>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</si>
  <si>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</si>
  <si>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</si>
  <si>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</si>
  <si>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</si>
  <si>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</si>
  <si>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</si>
  <si>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</si>
  <si>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</si>
  <si>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</si>
  <si>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</si>
  <si>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</si>
  <si>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</si>
  <si>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</si>
  <si>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</si>
  <si>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</si>
  <si>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</si>
  <si>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</si>
  <si>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</si>
  <si>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</si>
  <si>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</si>
  <si>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</si>
  <si>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</si>
  <si>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</si>
  <si>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</si>
  <si>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</si>
  <si>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</si>
  <si>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</si>
  <si>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</si>
  <si>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</si>
  <si>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</si>
  <si>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</si>
  <si>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</si>
  <si>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</si>
  <si>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</si>
  <si>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</si>
  <si>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</si>
  <si>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</si>
  <si>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</si>
  <si>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</si>
  <si>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</si>
  <si>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</si>
  <si>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</si>
  <si>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</si>
  <si>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</si>
  <si>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</si>
  <si>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</si>
  <si>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</si>
  <si>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</si>
  <si>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</si>
  <si>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</si>
  <si>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</si>
  <si>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</si>
  <si>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</si>
  <si>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</si>
  <si>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</si>
  <si>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</si>
  <si>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</si>
  <si>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</si>
  <si>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</si>
  <si>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</si>
  <si>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</si>
  <si>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</si>
  <si>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</si>
  <si>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</si>
  <si>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</si>
  <si>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</si>
  <si>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</si>
  <si>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</si>
  <si>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</si>
  <si>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</si>
  <si>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</si>
  <si>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</si>
  <si>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</si>
  <si>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</si>
  <si>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</si>
  <si>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</si>
  <si>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</si>
  <si>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</si>
  <si>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</si>
  <si>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</si>
  <si>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</si>
  <si>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</si>
  <si>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</si>
  <si>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</si>
  <si>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</si>
  <si>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</si>
  <si>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</si>
  <si>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</si>
  <si>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</si>
  <si>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</si>
  <si>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</si>
  <si>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</si>
  <si>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</si>
  <si>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</si>
  <si>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</si>
  <si>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</si>
  <si>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</si>
  <si>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</si>
  <si>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</si>
  <si>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</si>
  <si>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</si>
  <si>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</si>
  <si>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</si>
  <si>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</si>
  <si>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</si>
  <si>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</si>
  <si>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</si>
  <si>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</si>
  <si>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</si>
  <si>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</si>
  <si>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</si>
  <si>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</si>
  <si>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</si>
  <si>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</si>
  <si>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</si>
  <si>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</si>
  <si>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</si>
  <si>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</si>
  <si>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</si>
  <si>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</si>
  <si>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</si>
  <si>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</si>
  <si>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</si>
  <si>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</si>
  <si>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</si>
  <si>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</si>
  <si>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</si>
  <si>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</si>
  <si>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</si>
  <si>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</si>
  <si>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</si>
  <si>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</si>
  <si>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</si>
  <si>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</si>
  <si>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</si>
  <si>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</si>
  <si>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</si>
  <si>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</si>
  <si>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</si>
  <si>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</si>
  <si>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</si>
  <si>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</si>
  <si>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</si>
  <si>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</si>
  <si>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</si>
  <si>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</si>
  <si>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</si>
  <si>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</si>
  <si>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</si>
  <si>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</si>
  <si>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</si>
  <si>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</si>
  <si>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</si>
  <si>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</si>
  <si>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</si>
  <si>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</si>
  <si>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</si>
  <si>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</si>
  <si>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</si>
  <si>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</si>
  <si>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</si>
  <si>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</si>
  <si>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</si>
  <si>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</si>
  <si>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</si>
  <si>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</si>
  <si>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</si>
  <si>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</si>
  <si>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</si>
  <si>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</si>
  <si>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</si>
  <si>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</si>
  <si>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</si>
  <si>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</si>
  <si>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</si>
  <si>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</si>
  <si>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</si>
  <si>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</si>
  <si>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</si>
  <si>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</si>
  <si>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</si>
  <si>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</si>
  <si>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</si>
  <si>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</si>
  <si>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</si>
  <si>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</si>
  <si>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</si>
  <si>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</si>
  <si>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</si>
  <si>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</si>
  <si>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</si>
  <si>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</si>
  <si>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</si>
  <si>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</si>
  <si>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</si>
  <si>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</si>
  <si>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</si>
  <si>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</si>
  <si>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</si>
  <si>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</si>
  <si>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</si>
  <si>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</si>
  <si>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</si>
  <si>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</si>
  <si>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</si>
  <si>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</si>
  <si>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</si>
  <si>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</si>
  <si>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</si>
  <si>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</si>
  <si>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</si>
  <si>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</si>
  <si>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</si>
  <si>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</si>
  <si>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</si>
  <si>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</si>
  <si>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</si>
  <si>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</si>
  <si>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</si>
  <si>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</si>
  <si>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</si>
  <si>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</si>
  <si>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</si>
  <si>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</si>
  <si>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</si>
  <si>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</si>
  <si>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</si>
  <si>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</si>
  <si>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</si>
  <si>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</si>
  <si>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</si>
  <si>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</si>
  <si>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</si>
  <si>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</si>
  <si>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</si>
  <si>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</si>
  <si>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</si>
  <si>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</si>
  <si>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</si>
  <si>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</si>
  <si>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</si>
  <si>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</si>
  <si>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</si>
  <si>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</si>
  <si>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</si>
  <si>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</si>
  <si>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</si>
  <si>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</si>
  <si>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</si>
  <si>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</si>
  <si>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</si>
  <si>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</si>
  <si>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</si>
  <si>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</si>
  <si>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</si>
  <si>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</si>
  <si>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</si>
  <si>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</si>
  <si>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</si>
  <si>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</si>
  <si>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</si>
  <si>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</si>
  <si>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</si>
  <si>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</si>
  <si>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</si>
  <si>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</si>
  <si>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</si>
  <si>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</si>
  <si>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</si>
  <si>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</si>
  <si>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</si>
  <si>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</si>
  <si>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</si>
  <si>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</si>
  <si>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</si>
  <si>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</si>
  <si>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</si>
  <si>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</si>
  <si>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</si>
  <si>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</si>
  <si>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</si>
  <si>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</si>
  <si>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</si>
  <si>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</si>
  <si>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</si>
  <si>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</si>
  <si>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</si>
  <si>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</si>
  <si>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</si>
  <si>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</si>
  <si>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</si>
  <si>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</si>
  <si>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</si>
  <si>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</si>
  <si>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</si>
  <si>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</si>
  <si>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</si>
  <si>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</si>
  <si>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</si>
  <si>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</si>
  <si>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</si>
  <si>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</si>
  <si>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</si>
  <si>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</si>
  <si>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</si>
  <si>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</si>
  <si>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</si>
  <si>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</si>
  <si>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</si>
  <si>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</si>
  <si>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</si>
  <si>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</si>
  <si>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</si>
  <si>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</si>
  <si>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</si>
  <si>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</si>
  <si>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</si>
  <si>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</si>
  <si>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</si>
  <si>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</si>
  <si>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</si>
  <si>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</si>
  <si>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</si>
  <si>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</si>
  <si>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</si>
  <si>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</si>
  <si>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</si>
  <si>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</si>
  <si>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</si>
  <si>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</si>
  <si>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</si>
  <si>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</si>
  <si>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</si>
  <si>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</si>
  <si>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</si>
  <si>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</si>
  <si>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</si>
  <si>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</si>
  <si>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</si>
  <si>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</si>
  <si>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</si>
  <si>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</si>
  <si>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</si>
  <si>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</si>
  <si>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</si>
  <si>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</si>
  <si>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</si>
  <si>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</si>
  <si>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</si>
  <si>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</si>
  <si>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</si>
  <si>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</si>
  <si>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</si>
  <si>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</si>
  <si>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</si>
  <si>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</si>
  <si>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</si>
  <si>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</si>
  <si>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</si>
  <si>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</si>
  <si>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</si>
  <si>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</si>
  <si>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</si>
  <si>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</si>
  <si>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</si>
  <si>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</si>
  <si>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</si>
  <si>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</si>
  <si>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</si>
  <si>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</si>
  <si>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</si>
  <si>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</si>
  <si>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</si>
  <si>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</si>
  <si>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</si>
  <si>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</si>
  <si>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</si>
  <si>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</si>
  <si>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</si>
  <si>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</si>
  <si>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</si>
  <si>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</si>
  <si>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</si>
  <si>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</si>
  <si>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</si>
  <si>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</si>
  <si>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</si>
  <si>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</si>
  <si>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</si>
  <si>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</si>
  <si>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</si>
  <si>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</si>
  <si>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</si>
  <si>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</si>
  <si>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</si>
  <si>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</si>
  <si>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</si>
  <si>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</si>
  <si>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</si>
  <si>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</si>
  <si>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</si>
  <si>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</si>
  <si>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</si>
  <si>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</si>
  <si>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</si>
  <si>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</si>
  <si>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</si>
  <si>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</si>
  <si>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</si>
  <si>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</si>
  <si>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</si>
  <si>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</si>
  <si>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</si>
  <si>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</si>
  <si>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</si>
  <si>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</si>
  <si>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</si>
  <si>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</si>
  <si>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</si>
  <si>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</si>
  <si>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</si>
  <si>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</si>
  <si>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</si>
  <si>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</si>
  <si>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</si>
  <si>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</si>
  <si>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</si>
  <si>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</si>
  <si>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</si>
  <si>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</si>
  <si>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</si>
  <si>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</si>
  <si>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</si>
  <si>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</si>
  <si>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</si>
  <si>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</si>
  <si>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</si>
  <si>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</si>
  <si>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</si>
  <si>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</si>
  <si>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</si>
  <si>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</si>
  <si>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</si>
  <si>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</si>
  <si>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</si>
  <si>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</si>
  <si>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</si>
  <si>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</si>
  <si>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</si>
  <si>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</si>
  <si>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</si>
  <si>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</si>
  <si>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</si>
  <si>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</si>
  <si>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</si>
  <si>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</si>
  <si>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</si>
  <si>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</si>
  <si>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</si>
  <si>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</si>
  <si>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</si>
  <si>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</si>
  <si>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</si>
  <si>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</si>
  <si>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</si>
  <si>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</si>
  <si>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</si>
  <si>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</si>
  <si>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</si>
  <si>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</si>
  <si>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</si>
  <si>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</si>
  <si>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</si>
  <si>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</si>
  <si>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</si>
  <si>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</si>
  <si>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</si>
  <si>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</si>
  <si>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</si>
  <si>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</si>
  <si>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</si>
  <si>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</si>
  <si>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</si>
  <si>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</si>
  <si>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</si>
  <si>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</si>
  <si>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</si>
  <si>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</si>
  <si>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</si>
  <si>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</si>
  <si>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</si>
  <si>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</si>
  <si>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</si>
  <si>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</si>
  <si>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</si>
  <si>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</si>
  <si>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</si>
  <si>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</si>
  <si>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</si>
  <si>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</si>
  <si>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</si>
  <si>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</si>
  <si>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</si>
  <si>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</si>
  <si>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</si>
  <si>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</si>
  <si>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</si>
  <si>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</si>
  <si>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</si>
  <si>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</si>
  <si>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</si>
  <si>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</si>
  <si>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</si>
  <si>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</si>
  <si>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</si>
  <si>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</si>
  <si>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</si>
  <si>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</si>
  <si>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</si>
  <si>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</si>
  <si>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</si>
  <si>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</si>
  <si>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</si>
  <si>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</si>
  <si>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</si>
  <si>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</si>
  <si>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</si>
  <si>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</si>
  <si>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</si>
  <si>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</si>
  <si>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</si>
  <si>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</si>
  <si>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</si>
  <si>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</si>
  <si>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</si>
  <si>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</si>
  <si>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</si>
  <si>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</si>
  <si>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</si>
  <si>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</si>
  <si>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</si>
  <si>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</si>
  <si>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</si>
  <si>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</si>
  <si>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</si>
  <si>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</si>
  <si>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</si>
  <si>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</si>
  <si>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</si>
  <si>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</si>
  <si>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</si>
  <si>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</si>
  <si>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</si>
  <si>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</si>
  <si>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</si>
  <si>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</si>
  <si>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</si>
  <si>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</si>
  <si>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</si>
  <si>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</si>
  <si>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</si>
  <si>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</si>
  <si>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</si>
  <si>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</si>
  <si>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</si>
  <si>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</si>
  <si>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</si>
  <si>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</si>
  <si>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</si>
  <si>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</si>
  <si>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</si>
  <si>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</si>
  <si>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</si>
  <si>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</si>
  <si>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</si>
  <si>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</si>
  <si>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</si>
  <si>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</si>
  <si>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</si>
  <si>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</si>
  <si>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</si>
  <si>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</si>
  <si>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</si>
  <si>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</si>
  <si>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</si>
  <si>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</si>
  <si>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</si>
  <si>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</si>
  <si>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</si>
  <si>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</si>
  <si>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</si>
  <si>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</si>
  <si>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</si>
  <si>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</si>
  <si>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</si>
  <si>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</si>
  <si>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</si>
  <si>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</si>
  <si>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</si>
  <si>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</si>
  <si>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</si>
  <si>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</si>
  <si>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</si>
  <si>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</si>
  <si>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</si>
  <si>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</si>
  <si>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</si>
  <si>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</si>
  <si>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</si>
  <si>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</si>
  <si>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</si>
  <si>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</si>
  <si>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</si>
  <si>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</si>
  <si>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</si>
  <si>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</si>
  <si>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</si>
  <si>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</si>
  <si>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</si>
  <si>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</si>
  <si>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</si>
  <si>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</si>
  <si>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</si>
  <si>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</si>
  <si>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</si>
  <si>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</si>
  <si>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</si>
  <si>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</si>
  <si>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</si>
  <si>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</si>
  <si>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</si>
  <si>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</si>
  <si>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</si>
  <si>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</si>
  <si>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</si>
  <si>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</si>
  <si>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</si>
  <si>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</si>
  <si>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</si>
  <si>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</si>
  <si>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</si>
  <si>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</si>
  <si>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</si>
  <si>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</si>
  <si>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</si>
  <si>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</si>
  <si>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</si>
  <si>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</si>
  <si>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</si>
  <si>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</si>
  <si>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</si>
  <si>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</si>
  <si>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</si>
  <si>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</si>
  <si>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</si>
  <si>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</si>
  <si>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</si>
  <si>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</si>
  <si>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</si>
  <si>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</si>
  <si>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</si>
  <si>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</si>
  <si>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</si>
  <si>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</si>
  <si>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</si>
  <si>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</si>
  <si>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</si>
  <si>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</si>
  <si>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</si>
  <si>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</si>
  <si>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</si>
  <si>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</si>
  <si>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</si>
  <si>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</si>
  <si>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</si>
  <si>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</si>
  <si>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</si>
  <si>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</si>
  <si>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</si>
  <si>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</si>
  <si>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</si>
  <si>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</si>
  <si>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</si>
  <si>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</si>
  <si>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</si>
  <si>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</si>
  <si>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</si>
  <si>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</si>
  <si>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</si>
  <si>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</si>
  <si>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</si>
  <si>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</si>
  <si>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</si>
  <si>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</si>
  <si>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</si>
  <si>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</si>
  <si>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</si>
  <si>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</si>
  <si>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</si>
  <si>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</si>
  <si>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</si>
  <si>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</si>
  <si>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</si>
  <si>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</si>
  <si>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</si>
  <si>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</si>
  <si>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</si>
  <si>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</si>
  <si>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</si>
  <si>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</si>
  <si>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</si>
  <si>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</si>
  <si>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</si>
  <si>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</si>
  <si>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</si>
  <si>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</si>
  <si>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</si>
  <si>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</si>
  <si>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</si>
  <si>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</si>
  <si>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</si>
  <si>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</si>
  <si>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</si>
  <si>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</si>
  <si>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</si>
  <si>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</si>
  <si>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</si>
  <si>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</si>
  <si>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</si>
  <si>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</si>
  <si>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</si>
  <si>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</si>
  <si>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</si>
  <si>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</si>
  <si>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</si>
  <si>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</si>
  <si>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</si>
  <si>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</si>
  <si>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</si>
  <si>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</si>
  <si>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</si>
  <si>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</si>
  <si>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</si>
  <si>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</si>
  <si>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</si>
  <si>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</si>
  <si>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</si>
  <si>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</si>
  <si>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</si>
  <si>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</si>
  <si>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</si>
  <si>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</si>
  <si>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</si>
  <si>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</si>
  <si>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</si>
  <si>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</si>
  <si>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</si>
  <si>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</si>
  <si>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</si>
  <si>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</si>
  <si>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</si>
  <si>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</si>
  <si>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</si>
  <si>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</si>
  <si>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</si>
  <si>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</si>
  <si>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</si>
  <si>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</si>
  <si>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</si>
  <si>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</si>
  <si>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</si>
  <si>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</si>
  <si>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</si>
  <si>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</si>
  <si>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</si>
  <si>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</si>
  <si>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</si>
  <si>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</si>
  <si>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</si>
  <si>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</si>
  <si>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</si>
  <si>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</si>
  <si>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</si>
  <si>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</si>
  <si>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</si>
  <si>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</si>
  <si>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</si>
  <si>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</si>
  <si>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</si>
  <si>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</si>
  <si>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</si>
  <si>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</si>
  <si>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</si>
  <si>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</si>
  <si>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</si>
  <si>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</si>
  <si>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</si>
  <si>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</si>
  <si>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</si>
  <si>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</si>
  <si>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</si>
  <si>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</si>
  <si>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</si>
  <si>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</si>
  <si>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</si>
  <si>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</si>
  <si>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</si>
  <si>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</si>
  <si>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</si>
  <si>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</si>
  <si>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</si>
  <si>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</si>
  <si>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</si>
  <si>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</si>
  <si>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</si>
  <si>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</si>
  <si>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</si>
  <si>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</si>
  <si>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</si>
  <si>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</si>
  <si>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</si>
  <si>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</si>
  <si>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</si>
  <si>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</si>
  <si>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</si>
  <si>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</si>
  <si>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</si>
  <si>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</si>
  <si>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</si>
  <si>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</si>
  <si>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</si>
  <si>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</si>
  <si>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</si>
  <si>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</si>
  <si>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</si>
  <si>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</si>
  <si>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</si>
  <si>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</si>
  <si>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</si>
  <si>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</si>
  <si>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</si>
  <si>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</si>
  <si>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</si>
  <si>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</si>
  <si>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</si>
  <si>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</si>
  <si>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</si>
  <si>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</si>
  <si>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</si>
  <si>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</si>
  <si>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</si>
  <si>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</si>
  <si>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</si>
  <si>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</si>
  <si>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</si>
  <si>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</si>
  <si>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</si>
  <si>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</si>
  <si>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</si>
  <si>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</si>
  <si>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</si>
  <si>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</si>
  <si>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</si>
  <si>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</si>
  <si>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</si>
  <si>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</si>
  <si>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</si>
  <si>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</si>
  <si>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</si>
  <si>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</si>
  <si>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</si>
  <si>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</si>
  <si>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</si>
  <si>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</si>
  <si>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</si>
  <si>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</si>
  <si>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</si>
  <si>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</si>
  <si>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</si>
  <si>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</si>
  <si>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</si>
  <si>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</si>
  <si>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</si>
  <si>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</si>
  <si>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</si>
  <si>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</si>
  <si>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</si>
  <si>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</si>
  <si>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</si>
  <si>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</si>
  <si>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</si>
  <si>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</si>
  <si>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</si>
  <si>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</si>
  <si>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</si>
  <si>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</si>
  <si>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</si>
  <si>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</si>
  <si>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</si>
  <si>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</si>
  <si>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</si>
  <si>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</si>
  <si>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</si>
  <si>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</si>
  <si>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</si>
  <si>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</si>
  <si>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</si>
  <si>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</si>
  <si>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</si>
  <si>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</si>
  <si>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</si>
  <si>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</si>
  <si>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</si>
  <si>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</si>
  <si>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</si>
  <si>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</si>
  <si>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</si>
  <si>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</si>
  <si>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</si>
  <si>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</si>
  <si>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</si>
  <si>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</si>
  <si>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</si>
  <si>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</si>
  <si>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</si>
  <si>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</si>
  <si>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</si>
  <si>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</si>
  <si>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</si>
  <si>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</si>
  <si>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</si>
  <si>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</si>
  <si>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</si>
  <si>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</si>
  <si>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</si>
  <si>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</si>
  <si>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</si>
  <si>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</si>
  <si>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</si>
  <si>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</si>
  <si>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</si>
  <si>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</si>
  <si>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</si>
  <si>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</si>
  <si>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</si>
  <si>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</si>
  <si>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</si>
  <si>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</si>
  <si>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</si>
  <si>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</si>
  <si>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</si>
  <si>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</si>
  <si>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</si>
  <si>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</si>
  <si>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</si>
  <si>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</si>
  <si>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</si>
  <si>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</si>
  <si>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</si>
  <si>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</si>
  <si>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</si>
  <si>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</si>
  <si>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</si>
  <si>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</si>
  <si>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</si>
  <si>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</si>
  <si>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</si>
  <si>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</si>
  <si>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</si>
  <si>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</si>
  <si>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</si>
  <si>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</si>
  <si>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</si>
  <si>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</si>
  <si>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</si>
  <si>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</si>
  <si>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</si>
  <si>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</si>
  <si>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</si>
  <si>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</si>
  <si>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</si>
  <si>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</si>
  <si>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</si>
  <si>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</si>
  <si>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</si>
  <si>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</si>
  <si>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</si>
  <si>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</si>
  <si>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</si>
  <si>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</si>
  <si>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</si>
  <si>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</si>
  <si>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</si>
  <si>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</si>
  <si>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</si>
  <si>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</si>
  <si>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</si>
  <si>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</si>
  <si>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</si>
  <si>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</si>
  <si>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</si>
  <si>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</si>
  <si>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</si>
  <si>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</si>
  <si>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</si>
  <si>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</si>
  <si>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</si>
  <si>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</si>
  <si>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</si>
  <si>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</si>
  <si>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</si>
  <si>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</si>
  <si>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</si>
  <si>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</si>
  <si>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</si>
  <si>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</si>
  <si>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</si>
  <si>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</si>
  <si>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</si>
  <si>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</si>
  <si>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</si>
  <si>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</si>
  <si>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</si>
  <si>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</si>
  <si>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</si>
  <si>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</si>
  <si>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</si>
  <si>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</si>
  <si>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</si>
  <si>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</si>
  <si>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</si>
  <si>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</si>
  <si>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</si>
  <si>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</si>
  <si>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</si>
  <si>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</si>
  <si>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</si>
  <si>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</si>
  <si>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</si>
  <si>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</si>
  <si>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</si>
  <si>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</si>
  <si>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</si>
  <si>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</si>
  <si>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</si>
  <si>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</si>
  <si>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</si>
  <si>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</si>
  <si>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</si>
  <si>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</si>
  <si>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</si>
  <si>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</si>
  <si>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</si>
  <si>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</si>
  <si>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</si>
  <si>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</si>
  <si>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</si>
  <si>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</si>
  <si>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</si>
  <si>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</si>
  <si>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</si>
  <si>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</si>
  <si>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</si>
  <si>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</si>
  <si>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</si>
  <si>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</si>
  <si>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</si>
  <si>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</si>
  <si>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</si>
  <si>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</si>
  <si>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</si>
  <si>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</si>
  <si>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</si>
  <si>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</si>
  <si>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</si>
  <si>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</si>
  <si>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</si>
  <si>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</si>
  <si>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</si>
  <si>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</si>
  <si>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</si>
  <si>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</si>
  <si>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</si>
  <si>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</si>
  <si>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</si>
  <si>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</si>
  <si>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</si>
  <si>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</si>
  <si>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</si>
  <si>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</si>
  <si>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</si>
  <si>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</si>
  <si>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</si>
  <si>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</si>
  <si>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</si>
  <si>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</si>
  <si>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</si>
  <si>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</si>
  <si>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</si>
  <si>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</si>
  <si>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</si>
  <si>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</si>
  <si>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</si>
  <si>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</si>
  <si>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</si>
  <si>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</si>
  <si>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</si>
  <si>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</si>
  <si>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</si>
  <si>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</si>
  <si>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</si>
  <si>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</si>
  <si>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</si>
  <si>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</si>
  <si>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</si>
  <si>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</si>
  <si>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</si>
  <si>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</si>
  <si>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</si>
  <si>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</si>
  <si>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</si>
  <si>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</si>
  <si>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</si>
  <si>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</si>
  <si>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</si>
  <si>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</si>
  <si>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</si>
  <si>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</si>
  <si>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</si>
  <si>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</si>
  <si>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</si>
  <si>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</si>
  <si>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</si>
  <si>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</si>
  <si>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</si>
  <si>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</si>
  <si>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</si>
  <si>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</si>
  <si>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</si>
  <si>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</si>
  <si>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</si>
  <si>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</si>
  <si>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</si>
  <si>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</si>
  <si>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</si>
  <si>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</si>
  <si>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</si>
  <si>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</si>
  <si>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</si>
  <si>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</si>
  <si>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</si>
  <si>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</si>
  <si>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</si>
  <si>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</si>
  <si>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</si>
  <si>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</si>
  <si>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</si>
  <si>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</si>
  <si>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</si>
  <si>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</si>
  <si>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</si>
  <si>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</si>
  <si>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</si>
  <si>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</si>
  <si>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</si>
  <si>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</si>
  <si>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</si>
  <si>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</si>
  <si>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</si>
  <si>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</si>
  <si>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</si>
  <si>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</si>
  <si>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</si>
  <si>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</si>
  <si>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</si>
  <si>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</si>
  <si>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</si>
  <si>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</si>
  <si>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</si>
  <si>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</si>
  <si>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</si>
  <si>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</si>
  <si>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</si>
  <si>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</si>
  <si>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</si>
  <si>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</si>
  <si>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</si>
  <si>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</si>
  <si>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</si>
  <si>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</si>
  <si>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</si>
  <si>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</si>
  <si>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</si>
  <si>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</si>
  <si>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</si>
  <si>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</si>
  <si>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</si>
  <si>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</si>
  <si>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</si>
  <si>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</si>
  <si>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</si>
  <si>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</si>
  <si>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</si>
  <si>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</si>
  <si>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</si>
  <si>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</si>
  <si>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</si>
  <si>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</si>
  <si>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</si>
  <si>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</si>
  <si>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</si>
  <si>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</si>
  <si>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</si>
  <si>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</si>
  <si>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</si>
  <si>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</si>
  <si>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</si>
  <si>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</si>
  <si>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</si>
  <si>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</si>
  <si>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</si>
  <si>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</si>
  <si>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</si>
  <si>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</si>
  <si>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</si>
  <si>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</si>
  <si>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</si>
  <si>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</si>
  <si>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</si>
  <si>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</si>
  <si>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</si>
  <si>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</si>
  <si>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</si>
  <si>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</si>
  <si>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</si>
  <si>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</si>
  <si>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</si>
  <si>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</si>
  <si>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</si>
  <si>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</si>
  <si>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</si>
  <si>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</si>
  <si>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</si>
  <si>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</si>
  <si>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</si>
  <si>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</si>
  <si>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</si>
  <si>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</si>
  <si>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</si>
  <si>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</si>
  <si>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</si>
  <si>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</si>
  <si>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</si>
  <si>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</si>
  <si>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</si>
  <si>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</si>
  <si>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</si>
  <si>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</si>
  <si>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</si>
  <si>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</si>
  <si>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</si>
  <si>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</si>
  <si>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</si>
  <si>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</si>
  <si>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</si>
  <si>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</si>
  <si>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</si>
  <si>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</si>
  <si>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</si>
  <si>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</si>
  <si>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</si>
  <si>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</si>
  <si>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</si>
  <si>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</si>
  <si>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</si>
  <si>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</si>
  <si>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</si>
  <si>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</si>
  <si>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</si>
  <si>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</si>
  <si>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</si>
  <si>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</si>
  <si>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</si>
  <si>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</si>
  <si>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</si>
  <si>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</si>
  <si>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</si>
  <si>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</si>
  <si>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</si>
  <si>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</si>
  <si>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</si>
  <si>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</si>
  <si>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</si>
  <si>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</si>
  <si>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</si>
  <si>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</si>
  <si>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</si>
  <si>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</si>
  <si>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</si>
  <si>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</si>
  <si>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</si>
  <si>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</si>
  <si>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</si>
  <si>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</si>
  <si>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</si>
  <si>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</si>
  <si>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</si>
  <si>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</si>
  <si>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</si>
  <si>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</si>
  <si>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</si>
  <si>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</si>
  <si>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</si>
  <si>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</si>
  <si>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</si>
  <si>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</si>
  <si>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</si>
  <si>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</si>
  <si>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</si>
  <si>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</si>
  <si>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</si>
  <si>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</si>
  <si>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</si>
  <si>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</si>
  <si>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</si>
  <si>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</si>
  <si>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</si>
  <si>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</si>
  <si>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</si>
  <si>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</si>
  <si>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</si>
  <si>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</si>
  <si>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</si>
  <si>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</si>
  <si>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</si>
  <si>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</si>
  <si>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</si>
  <si>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</si>
  <si>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</si>
  <si>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</si>
  <si>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</si>
  <si>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</si>
  <si>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</si>
  <si>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</si>
  <si>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</si>
  <si>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</si>
  <si>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</si>
  <si>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</si>
  <si>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</si>
  <si>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</si>
  <si>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</si>
  <si>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</si>
  <si>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</si>
  <si>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</si>
  <si>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</si>
  <si>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</si>
  <si>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</si>
  <si>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</si>
  <si>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</si>
  <si>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</si>
  <si>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</si>
  <si>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</si>
  <si>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</si>
  <si>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</si>
  <si>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</si>
  <si>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</si>
  <si>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</si>
  <si>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</si>
  <si>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</si>
  <si>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</si>
  <si>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</si>
  <si>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</si>
  <si>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</si>
  <si>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</si>
  <si>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</si>
  <si>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</si>
  <si>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</si>
  <si>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</si>
  <si>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</si>
  <si>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</si>
  <si>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</si>
  <si>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</si>
  <si>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</si>
  <si>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</si>
  <si>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</si>
  <si>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</si>
  <si>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</si>
  <si>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</si>
  <si>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</si>
  <si>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</si>
  <si>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</si>
  <si>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</si>
  <si>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</si>
  <si>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</si>
  <si>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</si>
  <si>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</si>
  <si>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</si>
  <si>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</si>
  <si>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</si>
  <si>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</si>
  <si>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</si>
  <si>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</si>
  <si>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</si>
  <si>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</si>
  <si>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</si>
  <si>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</si>
  <si>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</si>
  <si>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</si>
  <si>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</si>
  <si>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</si>
  <si>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</si>
  <si>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</si>
  <si>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</si>
  <si>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</si>
  <si>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</si>
  <si>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</si>
  <si>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</si>
  <si>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</si>
  <si>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</si>
  <si>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</si>
  <si>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</si>
  <si>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</si>
  <si>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</si>
  <si>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</si>
  <si>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</si>
  <si>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</si>
  <si>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</si>
  <si>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</si>
  <si>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</si>
  <si>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</si>
  <si>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</si>
  <si>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</si>
  <si>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</si>
  <si>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</si>
  <si>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</si>
  <si>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</si>
  <si>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</si>
  <si>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</si>
  <si>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</si>
  <si>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</si>
  <si>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</si>
  <si>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</si>
  <si>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</si>
  <si>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</si>
  <si>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</si>
  <si>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</si>
  <si>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</si>
  <si>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</si>
  <si>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</si>
  <si>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</si>
  <si>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</si>
  <si>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</si>
  <si>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</si>
  <si>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</si>
  <si>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</si>
  <si>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</si>
  <si>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</si>
  <si>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</si>
  <si>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</si>
  <si>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</si>
  <si>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</si>
  <si>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</si>
  <si>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</si>
  <si>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</si>
  <si>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</si>
  <si>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</si>
  <si>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</si>
  <si>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</si>
  <si>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</si>
  <si>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</si>
  <si>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</si>
  <si>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</si>
  <si>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</si>
  <si>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</si>
  <si>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</si>
  <si>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</si>
  <si>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</si>
  <si>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</si>
  <si>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</si>
  <si>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</si>
  <si>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</si>
  <si>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</si>
  <si>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</si>
  <si>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</si>
  <si>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</si>
  <si>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</si>
  <si>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</si>
  <si>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</si>
  <si>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</si>
  <si>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</si>
  <si>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</si>
  <si>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</si>
  <si>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</si>
  <si>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</si>
  <si>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</si>
  <si>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</si>
  <si>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</si>
  <si>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</si>
  <si>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</si>
  <si>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</si>
  <si>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</si>
  <si>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</si>
  <si>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</si>
  <si>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</si>
  <si>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</si>
  <si>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</si>
  <si>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</si>
  <si>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</si>
  <si>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</si>
  <si>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</si>
  <si>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</si>
  <si>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</si>
  <si>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</si>
  <si>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</si>
  <si>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</si>
  <si>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</si>
  <si>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</si>
  <si>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</si>
  <si>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</si>
  <si>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</si>
  <si>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</si>
  <si>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</si>
  <si>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</si>
  <si>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</si>
  <si>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</si>
  <si>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</si>
  <si>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</si>
  <si>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</si>
  <si>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</si>
  <si>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</si>
  <si>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</si>
  <si>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</si>
  <si>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</si>
  <si>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</si>
  <si>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</si>
  <si>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</si>
  <si>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</si>
  <si>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</si>
  <si>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</si>
  <si>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</si>
  <si>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</si>
  <si>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</si>
  <si>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</si>
  <si>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</si>
  <si>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</si>
  <si>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</si>
  <si>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</si>
  <si>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</si>
  <si>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</si>
  <si>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</si>
  <si>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</si>
  <si>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</si>
  <si>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</si>
  <si>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</si>
  <si>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</si>
  <si>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</si>
  <si>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</si>
  <si>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</si>
  <si>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</si>
  <si>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</si>
  <si>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</si>
  <si>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</si>
  <si>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</si>
  <si>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</si>
  <si>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</si>
  <si>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</si>
  <si>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</si>
  <si>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</si>
  <si>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</si>
  <si>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</si>
  <si>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</si>
  <si>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</si>
  <si>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</si>
  <si>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</si>
  <si>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</si>
  <si>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</si>
  <si>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</si>
  <si>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</si>
  <si>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</si>
  <si>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</si>
  <si>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</si>
  <si>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</si>
  <si>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</si>
  <si>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</si>
  <si>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</si>
  <si>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</si>
  <si>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</si>
  <si>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</si>
  <si>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</si>
  <si>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</si>
  <si>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</si>
  <si>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</si>
  <si>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</si>
  <si>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</si>
  <si>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</si>
  <si>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</si>
  <si>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</si>
  <si>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</si>
  <si>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</si>
  <si>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</si>
  <si>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</si>
  <si>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</si>
  <si>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</si>
  <si>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</si>
  <si>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</si>
  <si>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</si>
  <si>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</si>
  <si>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</si>
  <si>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</si>
  <si>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</si>
  <si>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</si>
  <si>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</si>
  <si>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</si>
  <si>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</si>
  <si>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</si>
  <si>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</si>
  <si>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</si>
  <si>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</si>
  <si>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</si>
  <si>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</si>
  <si>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</si>
  <si>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</si>
  <si>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</si>
  <si>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</si>
  <si>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</si>
  <si>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</si>
  <si>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</si>
  <si>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</si>
  <si>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</si>
  <si>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</si>
  <si>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</si>
  <si>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</si>
  <si>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</si>
  <si>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</si>
  <si>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</si>
  <si>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</si>
  <si>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</si>
  <si>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</si>
  <si>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</si>
  <si>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</si>
  <si>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</si>
  <si>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</si>
  <si>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</si>
  <si>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</si>
  <si>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</si>
  <si>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</si>
  <si>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</si>
  <si>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</si>
  <si>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</si>
  <si>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</si>
  <si>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</si>
  <si>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</si>
  <si>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</si>
  <si>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</si>
  <si>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</si>
  <si>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</si>
  <si>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</si>
  <si>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</si>
  <si>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</si>
  <si>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</si>
  <si>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</si>
  <si>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</si>
  <si>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</si>
  <si>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</si>
  <si>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</si>
  <si>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</si>
  <si>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</si>
  <si>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</si>
  <si>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</si>
  <si>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</si>
  <si>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</si>
  <si>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</si>
  <si>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</si>
  <si>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</si>
  <si>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</si>
  <si>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</si>
  <si>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</si>
  <si>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</si>
  <si>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</si>
  <si>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</si>
  <si>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</si>
  <si>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</si>
  <si>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</si>
  <si>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</si>
  <si>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</si>
  <si>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</si>
  <si>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</si>
  <si>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</si>
  <si>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</si>
  <si>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</si>
  <si>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</si>
  <si>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</si>
  <si>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</si>
  <si>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</si>
  <si>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</si>
  <si>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</si>
  <si>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</si>
  <si>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</si>
  <si>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</si>
  <si>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</si>
  <si>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</si>
  <si>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</si>
  <si>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</si>
  <si>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</si>
  <si>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</si>
  <si>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</si>
  <si>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</si>
  <si>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</si>
  <si>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</si>
  <si>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</si>
  <si>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</si>
  <si>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</si>
  <si>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</si>
  <si>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</si>
  <si>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</si>
  <si>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</si>
  <si>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</si>
  <si>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</si>
  <si>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</si>
  <si>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</si>
  <si>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</si>
  <si>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</si>
  <si>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</si>
  <si>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</si>
  <si>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</si>
  <si>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</si>
  <si>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</si>
  <si>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</si>
  <si>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</si>
  <si>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</si>
  <si>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</si>
  <si>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</si>
  <si>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</si>
  <si>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</si>
  <si>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</si>
  <si>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</si>
  <si>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</si>
  <si>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</si>
  <si>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</si>
  <si>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</si>
  <si>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</si>
  <si>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</si>
  <si>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</si>
  <si>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</si>
  <si>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</si>
  <si>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</si>
  <si>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</si>
  <si>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</si>
  <si>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</si>
  <si>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</si>
  <si>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</si>
  <si>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</si>
  <si>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</si>
  <si>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</si>
  <si>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</si>
  <si>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</si>
  <si>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</si>
  <si>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</si>
  <si>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</si>
  <si>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</si>
  <si>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</si>
  <si>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</si>
  <si>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</si>
  <si>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</si>
  <si>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</si>
  <si>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</si>
  <si>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</si>
  <si>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</si>
  <si>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</si>
  <si>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</si>
  <si>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</si>
  <si>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</si>
  <si>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</si>
  <si>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</si>
  <si>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</si>
  <si>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</si>
  <si>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</si>
  <si>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</si>
  <si>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</si>
  <si>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</si>
  <si>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</si>
  <si>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</si>
  <si>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</si>
  <si>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</si>
  <si>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</si>
  <si>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</si>
  <si>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</si>
  <si>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</si>
  <si>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</si>
  <si>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</si>
  <si>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</si>
  <si>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</si>
  <si>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</si>
  <si>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</si>
  <si>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</si>
  <si>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</si>
  <si>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</si>
  <si>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</si>
  <si>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</si>
  <si>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</si>
  <si>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</si>
  <si>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</si>
  <si>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</si>
  <si>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</si>
  <si>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</si>
  <si>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</si>
  <si>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</si>
  <si>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</si>
  <si>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</si>
  <si>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</si>
  <si>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</si>
  <si>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</si>
  <si>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</si>
  <si>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</si>
  <si>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</si>
  <si>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</si>
  <si>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</si>
  <si>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</si>
  <si>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</si>
  <si>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</si>
  <si>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</si>
  <si>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</si>
  <si>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</si>
  <si>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</si>
  <si>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</si>
  <si>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</si>
  <si>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</si>
  <si>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</si>
  <si>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</si>
  <si>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</si>
  <si>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</si>
  <si>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</si>
  <si>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</si>
  <si>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</si>
  <si>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</si>
  <si>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</si>
  <si>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</si>
  <si>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</si>
  <si>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</si>
  <si>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</si>
  <si>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</si>
  <si>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</si>
  <si>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</si>
  <si>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</si>
  <si>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</si>
  <si>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</si>
  <si>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</si>
  <si>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</si>
  <si>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</si>
  <si>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</si>
  <si>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</si>
  <si>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</si>
  <si>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</si>
  <si>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</si>
  <si>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</si>
  <si>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</si>
  <si>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</si>
  <si>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</si>
  <si>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</si>
  <si>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</si>
  <si>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</si>
  <si>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</si>
  <si>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</si>
  <si>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</si>
  <si>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</si>
  <si>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</si>
  <si>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</si>
  <si>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</si>
  <si>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</si>
  <si>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</si>
  <si>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</si>
  <si>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</si>
  <si>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</si>
  <si>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</si>
  <si>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</si>
  <si>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</si>
  <si>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</si>
  <si>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</si>
  <si>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</si>
  <si>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</si>
  <si>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</si>
  <si>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</si>
  <si>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</si>
  <si>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</si>
  <si>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</si>
  <si>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</si>
  <si>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</si>
  <si>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</si>
  <si>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</si>
  <si>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</si>
  <si>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</si>
  <si>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</si>
  <si>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</si>
  <si>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</si>
  <si>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</si>
  <si>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</si>
  <si>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</si>
  <si>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</si>
  <si>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</si>
  <si>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</si>
  <si>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</si>
  <si>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</si>
  <si>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</si>
  <si>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</si>
  <si>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</si>
  <si>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</si>
  <si>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</si>
  <si>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</si>
  <si>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</si>
  <si>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</si>
  <si>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</si>
  <si>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</si>
  <si>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</si>
  <si>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</si>
  <si>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</si>
  <si>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</si>
  <si>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</si>
  <si>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</si>
  <si>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</si>
  <si>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</si>
  <si>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</si>
  <si>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</si>
  <si>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</si>
  <si>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</si>
  <si>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</si>
  <si>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</si>
  <si>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</si>
  <si>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</si>
  <si>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</si>
  <si>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</si>
  <si>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</si>
  <si>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</si>
  <si>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</si>
  <si>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</si>
  <si>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</si>
  <si>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</si>
  <si>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</si>
  <si>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</si>
  <si>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</si>
  <si>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</si>
  <si>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</si>
  <si>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</si>
  <si>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</si>
  <si>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</si>
  <si>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</si>
  <si>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</si>
  <si>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</si>
  <si>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</si>
  <si>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</si>
  <si>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</si>
  <si>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</si>
  <si>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</si>
  <si>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</si>
  <si>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</si>
  <si>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</si>
  <si>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</si>
  <si>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</si>
  <si>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</si>
  <si>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</si>
  <si>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</si>
  <si>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</si>
  <si>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</si>
  <si>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</si>
  <si>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</si>
  <si>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</si>
  <si>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</si>
  <si>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</si>
  <si>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</si>
  <si>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</si>
  <si>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</si>
  <si>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</si>
  <si>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</si>
  <si>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</si>
  <si>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</si>
  <si>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</si>
  <si>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</si>
  <si>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</si>
  <si>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</si>
  <si>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</si>
  <si>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</si>
  <si>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</si>
  <si>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</si>
  <si>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</si>
  <si>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</si>
  <si>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</si>
  <si>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</si>
  <si>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</si>
  <si>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</si>
  <si>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</si>
  <si>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</si>
  <si>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</si>
  <si>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</si>
  <si>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</si>
  <si>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</si>
  <si>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</si>
  <si>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</si>
  <si>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</si>
  <si>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</si>
  <si>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</si>
  <si>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</si>
  <si>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</si>
  <si>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</si>
  <si>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</si>
  <si>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</si>
  <si>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</si>
  <si>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</si>
  <si>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</si>
  <si>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</si>
  <si>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</si>
  <si>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</si>
  <si>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</si>
  <si>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</si>
  <si>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</si>
  <si>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</si>
  <si>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</si>
  <si>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</si>
  <si>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</si>
  <si>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</si>
  <si>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</si>
  <si>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</si>
  <si>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</si>
  <si>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</si>
  <si>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</si>
  <si>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</si>
  <si>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</si>
  <si>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</si>
  <si>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</si>
  <si>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</si>
  <si>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</si>
  <si>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</si>
  <si>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</si>
  <si>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</si>
  <si>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</si>
  <si>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</si>
  <si>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</si>
  <si>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</si>
  <si>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</si>
  <si>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</si>
  <si>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</si>
  <si>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</si>
  <si>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</si>
  <si>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</si>
  <si>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</si>
  <si>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</si>
  <si>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</si>
  <si>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</si>
  <si>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</si>
  <si>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</si>
  <si>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</si>
  <si>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</si>
  <si>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</si>
  <si>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</si>
  <si>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</si>
  <si>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</si>
  <si>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</si>
  <si>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</si>
  <si>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</si>
  <si>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</si>
  <si>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</si>
  <si>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</si>
  <si>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</si>
  <si>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</si>
  <si>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</si>
  <si>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</si>
  <si>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</si>
  <si>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</si>
  <si>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</si>
  <si>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</si>
  <si>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</si>
  <si>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</si>
  <si>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</si>
  <si>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</si>
  <si>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</si>
  <si>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</si>
  <si>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</si>
  <si>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</si>
  <si>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</si>
  <si>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</si>
  <si>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</si>
  <si>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</si>
  <si>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</si>
  <si>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</si>
  <si>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</si>
  <si>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</si>
  <si>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</si>
  <si>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</si>
  <si>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</si>
  <si>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</si>
  <si>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</si>
  <si>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</si>
  <si>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</si>
  <si>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</si>
  <si>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</si>
  <si>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</si>
  <si>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</si>
  <si>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</si>
  <si>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</si>
  <si>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</si>
  <si>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</si>
  <si>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</si>
  <si>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</si>
  <si>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</si>
  <si>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</si>
  <si>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</si>
  <si>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</si>
  <si>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</si>
  <si>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</si>
  <si>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</si>
  <si>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</si>
  <si>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</si>
  <si>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</si>
  <si>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</si>
  <si>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</si>
  <si>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</si>
  <si>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</si>
  <si>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</si>
  <si>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</si>
  <si>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</si>
  <si>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</si>
  <si>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</si>
  <si>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</si>
  <si>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</si>
  <si>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</si>
  <si>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</si>
  <si>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</si>
  <si>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</si>
  <si>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</si>
  <si>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</si>
  <si>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</si>
  <si>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</si>
  <si>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</si>
  <si>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</si>
  <si>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</si>
  <si>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</si>
  <si>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</si>
  <si>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</si>
  <si>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</si>
  <si>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</si>
  <si>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</si>
  <si>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</si>
  <si>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</si>
  <si>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</si>
  <si>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</si>
  <si>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</si>
  <si>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</si>
  <si>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</si>
  <si>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</si>
  <si>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</si>
  <si>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</si>
  <si>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</si>
  <si>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</si>
  <si>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</si>
  <si>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</si>
  <si>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</si>
  <si>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</si>
  <si>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</si>
  <si>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</si>
  <si>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</si>
  <si>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</si>
  <si>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</si>
  <si>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</si>
  <si>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</si>
  <si>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</si>
  <si>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</si>
  <si>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</si>
  <si>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</si>
  <si>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</si>
  <si>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</si>
  <si>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</si>
  <si>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</si>
  <si>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</si>
  <si>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</si>
  <si>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</si>
  <si>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</si>
  <si>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</si>
  <si>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</si>
  <si>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</si>
  <si>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</si>
  <si>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</si>
  <si>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</si>
  <si>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</si>
  <si>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</si>
  <si>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</si>
  <si>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</si>
  <si>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</si>
  <si>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</si>
  <si>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</si>
  <si>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</si>
  <si>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</si>
  <si>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</si>
  <si>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</si>
  <si>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</si>
  <si>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</si>
  <si>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</si>
  <si>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</si>
  <si>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</si>
  <si>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</si>
  <si>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</si>
  <si>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</si>
  <si>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</si>
  <si>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</si>
  <si>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</si>
  <si>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</si>
  <si>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</si>
  <si>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</si>
  <si>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</si>
  <si>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</si>
  <si>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</si>
  <si>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</si>
  <si>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</si>
  <si>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</si>
  <si>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</si>
  <si>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</si>
  <si>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</si>
  <si>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</si>
  <si>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</si>
  <si>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</si>
  <si>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</si>
  <si>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</si>
  <si>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</si>
  <si>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</si>
  <si>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</si>
  <si>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</si>
  <si>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</si>
  <si>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</si>
  <si>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</si>
  <si>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</si>
  <si>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</si>
  <si>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</si>
  <si>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</si>
  <si>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</si>
  <si>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</si>
  <si>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</si>
  <si>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</si>
  <si>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</si>
  <si>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</si>
  <si>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</si>
  <si>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</si>
  <si>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</si>
  <si>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</si>
  <si>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</si>
  <si>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</si>
  <si>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</si>
  <si>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</si>
  <si>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</si>
  <si>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</si>
  <si>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</si>
  <si>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</si>
  <si>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</si>
  <si>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</si>
  <si>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</si>
  <si>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</si>
  <si>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</si>
  <si>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</si>
  <si>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</si>
  <si>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</si>
  <si>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</si>
  <si>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</si>
  <si>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</si>
  <si>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</si>
  <si>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</si>
  <si>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</si>
  <si>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</si>
  <si>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</si>
  <si>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</si>
  <si>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</si>
  <si>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</si>
  <si>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</si>
  <si>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</si>
  <si>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</si>
  <si>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</si>
  <si>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</si>
  <si>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</si>
  <si>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</si>
  <si>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</si>
  <si>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</si>
  <si>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</si>
  <si>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</si>
  <si>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</si>
  <si>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</si>
  <si>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</si>
  <si>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</si>
  <si>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</si>
  <si>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</si>
  <si>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</si>
  <si>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</si>
  <si>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</si>
  <si>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</si>
  <si>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</si>
  <si>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</si>
  <si>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</si>
  <si>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</si>
  <si>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</si>
  <si>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</si>
  <si>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</si>
  <si>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</si>
  <si>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</si>
  <si>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</si>
  <si>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</si>
  <si>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</si>
  <si>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</si>
  <si>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</si>
  <si>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</si>
  <si>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</si>
  <si>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</si>
  <si>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</si>
  <si>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</si>
  <si>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</si>
  <si>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</si>
  <si>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</si>
  <si>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</si>
  <si>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</si>
  <si>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</si>
  <si>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</si>
  <si>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</si>
  <si>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</si>
  <si>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</si>
  <si>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</si>
  <si>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</si>
  <si>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</si>
  <si>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</si>
  <si>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</si>
  <si>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</si>
  <si>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</si>
  <si>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</si>
  <si>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</si>
  <si>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</si>
  <si>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</si>
  <si>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</si>
  <si>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</si>
  <si>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</si>
  <si>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</si>
  <si>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</si>
  <si>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</si>
  <si>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</si>
  <si>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</si>
  <si>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</si>
  <si>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</si>
  <si>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</si>
  <si>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</si>
  <si>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</si>
  <si>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</si>
  <si>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</si>
  <si>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</si>
  <si>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</si>
  <si>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</si>
  <si>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</si>
  <si>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</si>
  <si>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</si>
  <si>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</si>
  <si>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</si>
  <si>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</si>
  <si>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</si>
  <si>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</si>
  <si>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</si>
  <si>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</si>
  <si>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</si>
  <si>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</si>
  <si>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</si>
  <si>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</si>
  <si>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</si>
  <si>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</si>
  <si>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</si>
  <si>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</si>
  <si>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</si>
  <si>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</si>
  <si>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</si>
  <si>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</si>
  <si>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</si>
  <si>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</si>
  <si>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</si>
  <si>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</si>
  <si>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</si>
  <si>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</si>
  <si>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</si>
  <si>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</si>
  <si>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</si>
  <si>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</si>
  <si>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</si>
  <si>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</si>
  <si>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</si>
  <si>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</si>
  <si>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</si>
  <si>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</si>
  <si>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</si>
  <si>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</si>
  <si>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</si>
  <si>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</si>
  <si>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</si>
  <si>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</si>
  <si>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</si>
  <si>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</si>
  <si>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</si>
  <si>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</si>
  <si>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</si>
  <si>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</si>
  <si>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</si>
  <si>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</si>
  <si>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</si>
  <si>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</si>
  <si>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</si>
  <si>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</si>
  <si>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</si>
  <si>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</si>
  <si>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</si>
  <si>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</si>
  <si>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</si>
  <si>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</si>
  <si>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</si>
  <si>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</si>
  <si>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</si>
  <si>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</si>
  <si>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</si>
  <si>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</si>
  <si>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</si>
  <si>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</si>
  <si>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</si>
  <si>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</si>
  <si>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</si>
  <si>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</si>
  <si>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</si>
  <si>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</si>
  <si>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</si>
  <si>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</si>
  <si>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</si>
  <si>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</si>
  <si>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</si>
  <si>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</si>
  <si>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</si>
  <si>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</si>
  <si>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</si>
  <si>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</si>
  <si>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</si>
  <si>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</si>
  <si>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</si>
  <si>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</si>
  <si>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</si>
  <si>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</si>
  <si>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</si>
  <si>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</si>
  <si>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</si>
  <si>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</si>
  <si>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</si>
  <si>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</si>
  <si>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</si>
  <si>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</si>
  <si>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</si>
  <si>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</si>
  <si>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</si>
  <si>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</si>
  <si>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</si>
  <si>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</si>
  <si>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</si>
  <si>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</si>
  <si>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</si>
  <si>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</si>
  <si>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</si>
  <si>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</si>
  <si>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</si>
  <si>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</si>
  <si>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</si>
  <si>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</si>
  <si>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</si>
  <si>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</si>
  <si>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</si>
  <si>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</si>
  <si>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</si>
  <si>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</si>
  <si>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</si>
  <si>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</si>
  <si>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</si>
  <si>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</si>
  <si>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</si>
  <si>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</si>
  <si>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</si>
  <si>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</si>
  <si>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</si>
  <si>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</si>
  <si>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</si>
  <si>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</si>
  <si>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</si>
  <si>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</si>
  <si>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</si>
  <si>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</si>
  <si>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</si>
  <si>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</si>
  <si>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</si>
  <si>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</si>
  <si>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</si>
  <si>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</si>
  <si>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</si>
  <si>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</si>
  <si>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</si>
  <si>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</si>
  <si>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</si>
  <si>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</si>
  <si>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</si>
  <si>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</si>
  <si>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</si>
  <si>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</si>
  <si>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</si>
  <si>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</si>
  <si>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</si>
  <si>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</si>
  <si>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</si>
  <si>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</si>
  <si>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</si>
  <si>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</si>
  <si>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</si>
  <si>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</si>
  <si>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</si>
  <si>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</si>
  <si>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</si>
  <si>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</si>
  <si>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</si>
  <si>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</si>
  <si>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</si>
  <si>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</si>
  <si>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</si>
  <si>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</si>
  <si>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</si>
  <si>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</si>
  <si>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</si>
  <si>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</si>
  <si>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</si>
  <si>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</si>
  <si>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</si>
  <si>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</si>
  <si>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</si>
  <si>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</si>
  <si>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</si>
  <si>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</si>
  <si>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</si>
  <si>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</si>
  <si>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</si>
  <si>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</si>
  <si>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</si>
  <si>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</si>
  <si>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</si>
  <si>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</si>
  <si>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</si>
  <si>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</si>
  <si>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</si>
  <si>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</si>
  <si>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</si>
  <si>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</si>
  <si>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</si>
  <si>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</si>
  <si>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</si>
  <si>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</si>
  <si>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</si>
  <si>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</si>
  <si>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</si>
  <si>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</si>
  <si>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</si>
  <si>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</si>
  <si>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</si>
  <si>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</si>
  <si>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</si>
  <si>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</si>
  <si>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</si>
  <si>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</si>
  <si>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</si>
  <si>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</si>
  <si>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</si>
  <si>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</si>
  <si>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</si>
  <si>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</si>
  <si>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</si>
  <si>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</si>
  <si>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</si>
  <si>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</si>
  <si>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</si>
  <si>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</si>
  <si>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</si>
  <si>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</si>
  <si>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</si>
  <si>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</si>
  <si>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</si>
  <si>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</si>
  <si>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</si>
  <si>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</si>
  <si>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</si>
  <si>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</si>
  <si>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</si>
  <si>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</si>
  <si>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</si>
  <si>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</si>
  <si>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</si>
  <si>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</si>
  <si>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</si>
  <si>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</si>
  <si>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</si>
  <si>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</si>
  <si>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</si>
  <si>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</si>
  <si>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</si>
  <si>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</si>
  <si>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</si>
  <si>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</si>
  <si>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</si>
  <si>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</si>
  <si>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</si>
  <si>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</si>
  <si>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</si>
  <si>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</si>
  <si>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</si>
  <si>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</si>
  <si>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</si>
  <si>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</si>
  <si>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</si>
  <si>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</si>
  <si>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</si>
  <si>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</si>
  <si>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</si>
  <si>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</si>
  <si>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</si>
  <si>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</si>
  <si>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</si>
  <si>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</si>
  <si>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</si>
  <si>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</si>
  <si>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</si>
  <si>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</si>
  <si>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</si>
  <si>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</si>
  <si>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</si>
  <si>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</si>
  <si>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</si>
  <si>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</si>
  <si>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</si>
  <si>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</si>
  <si>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</si>
  <si>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</si>
  <si>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</si>
  <si>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</si>
  <si>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</si>
  <si>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</si>
  <si>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</si>
  <si>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</si>
  <si>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</si>
  <si>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</si>
  <si>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</si>
  <si>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</si>
  <si>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</si>
  <si>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</si>
  <si>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</si>
  <si>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</si>
  <si>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</si>
  <si>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</si>
  <si>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</si>
  <si>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</si>
  <si>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</si>
  <si>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</si>
  <si>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</si>
  <si>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</si>
  <si>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</si>
  <si>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</si>
  <si>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</si>
  <si>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</si>
  <si>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</si>
  <si>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</si>
  <si>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</si>
  <si>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</si>
  <si>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</si>
  <si>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</si>
  <si>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</si>
  <si>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</si>
  <si>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</si>
  <si>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</si>
  <si>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</si>
  <si>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</si>
  <si>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</si>
  <si>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</si>
  <si>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</si>
  <si>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</si>
  <si>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</si>
  <si>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</si>
  <si>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</si>
  <si>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</si>
  <si>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</si>
  <si>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</si>
  <si>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</si>
  <si>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</si>
  <si>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</si>
  <si>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</si>
  <si>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</si>
  <si>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</si>
  <si>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</si>
  <si>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</si>
  <si>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</si>
  <si>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</si>
  <si>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</si>
  <si>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</si>
  <si>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</si>
  <si>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</si>
  <si>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</si>
  <si>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</si>
  <si>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</si>
  <si>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</si>
  <si>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</si>
  <si>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</si>
  <si>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</si>
  <si>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</si>
  <si>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</si>
  <si>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</si>
  <si>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</si>
  <si>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</si>
  <si>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</si>
  <si>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</si>
  <si>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</si>
  <si>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</si>
  <si>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</si>
  <si>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</si>
  <si>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</si>
  <si>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</si>
  <si>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</si>
  <si>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</si>
  <si>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</si>
  <si>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</si>
  <si>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</si>
  <si>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</si>
  <si>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</si>
  <si>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</si>
  <si>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</si>
  <si>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</si>
  <si>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</si>
  <si>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</si>
  <si>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</si>
  <si>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</si>
  <si>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</si>
  <si>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</si>
  <si>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</si>
  <si>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</si>
  <si>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</si>
  <si>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</si>
  <si>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</si>
  <si>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</si>
  <si>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</si>
  <si>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</si>
  <si>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</si>
  <si>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</si>
  <si>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</si>
  <si>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</si>
  <si>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</si>
  <si>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</si>
  <si>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</si>
  <si>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</si>
  <si>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</si>
  <si>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</si>
  <si>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</si>
  <si>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</si>
  <si>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</si>
  <si>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</si>
  <si>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</si>
  <si>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</si>
  <si>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</si>
  <si>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</si>
  <si>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</si>
  <si>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</si>
  <si>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</si>
  <si>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</si>
  <si>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</si>
  <si>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</si>
  <si>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</si>
  <si>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</si>
  <si>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</si>
  <si>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</si>
  <si>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</si>
  <si>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</si>
  <si>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</si>
  <si>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</si>
  <si>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</si>
  <si>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</si>
  <si>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</si>
  <si>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</si>
  <si>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</si>
  <si>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</si>
  <si>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</si>
  <si>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</si>
  <si>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</si>
  <si>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</si>
  <si>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</si>
  <si>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</si>
  <si>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</si>
  <si>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</si>
  <si>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</si>
  <si>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</si>
  <si>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</si>
  <si>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</si>
  <si>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</si>
  <si>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</si>
  <si>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</si>
  <si>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</si>
  <si>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</si>
  <si>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</si>
  <si>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</si>
  <si>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</si>
  <si>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</si>
  <si>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</si>
  <si>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</si>
  <si>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</si>
  <si>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</si>
  <si>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</si>
  <si>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</si>
  <si>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</si>
  <si>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</si>
  <si>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</si>
  <si>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</si>
  <si>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</si>
  <si>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</si>
  <si>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</si>
  <si>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</si>
  <si>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</si>
  <si>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</si>
  <si>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</si>
  <si>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</si>
  <si>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</si>
  <si>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</si>
  <si>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</si>
  <si>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</si>
  <si>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</si>
  <si>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</si>
  <si>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</si>
  <si>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</si>
  <si>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</si>
  <si>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</si>
  <si>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</si>
  <si>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</si>
  <si>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</si>
  <si>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</si>
  <si>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</si>
  <si>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</si>
  <si>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</si>
  <si>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</si>
  <si>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</si>
  <si>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</si>
  <si>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</si>
  <si>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</si>
  <si>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</si>
  <si>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</si>
  <si>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</si>
  <si>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</si>
  <si>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</si>
  <si>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</si>
  <si>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</si>
  <si>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</si>
  <si>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</si>
  <si>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</si>
  <si>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</si>
  <si>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</si>
  <si>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</si>
  <si>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</si>
  <si>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</si>
  <si>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</si>
  <si>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</si>
  <si>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</si>
  <si>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</si>
  <si>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</si>
  <si>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</si>
  <si>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</si>
  <si>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</si>
  <si>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</si>
  <si>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</si>
  <si>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</si>
  <si>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</si>
  <si>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</si>
  <si>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</si>
  <si>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</si>
  <si>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</si>
  <si>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</si>
  <si>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</si>
  <si>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</si>
  <si>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</si>
  <si>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</si>
  <si>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</si>
  <si>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</si>
  <si>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</si>
  <si>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</si>
  <si>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</si>
  <si>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</si>
  <si>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</si>
  <si>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</si>
  <si>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</si>
  <si>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</si>
  <si>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</si>
  <si>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</si>
  <si>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</si>
  <si>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</si>
  <si>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</si>
  <si>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</si>
  <si>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</si>
  <si>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</si>
  <si>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</si>
  <si>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</si>
  <si>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</si>
  <si>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</si>
  <si>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</si>
  <si>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</si>
  <si>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</si>
  <si>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</si>
  <si>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</si>
  <si>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</si>
  <si>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</si>
  <si>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</si>
  <si>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</si>
  <si>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</si>
  <si>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</si>
  <si>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</si>
  <si>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</si>
  <si>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</si>
  <si>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</si>
  <si>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</si>
  <si>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</si>
  <si>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</si>
  <si>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</si>
  <si>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</si>
  <si>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</si>
  <si>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</si>
  <si>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</si>
  <si>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</si>
  <si>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</si>
  <si>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</si>
  <si>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</si>
  <si>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</si>
  <si>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</si>
  <si>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</si>
  <si>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</si>
  <si>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</si>
  <si>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</si>
  <si>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</si>
  <si>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</si>
  <si>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</si>
  <si>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</si>
  <si>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</si>
  <si>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</si>
  <si>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</si>
  <si>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</si>
  <si>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</si>
  <si>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</si>
  <si>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</si>
  <si>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</si>
  <si>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</si>
  <si>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</si>
  <si>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</si>
  <si>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</si>
  <si>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</si>
  <si>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</si>
  <si>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</si>
  <si>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</si>
  <si>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</si>
  <si>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</si>
  <si>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</si>
  <si>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</si>
  <si>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</si>
  <si>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</si>
  <si>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</si>
  <si>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</si>
  <si>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</si>
  <si>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</si>
  <si>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</si>
  <si>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</si>
  <si>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</si>
  <si>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</si>
  <si>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</si>
  <si>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</si>
  <si>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</si>
  <si>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</si>
  <si>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</si>
  <si>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</si>
  <si>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</si>
  <si>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</si>
  <si>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</si>
  <si>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</si>
  <si>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</si>
  <si>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</si>
  <si>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</si>
  <si>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</si>
  <si>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</si>
  <si>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</si>
  <si>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</si>
  <si>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</si>
  <si>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</si>
  <si>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</si>
  <si>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</si>
  <si>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</si>
  <si>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</si>
  <si>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</si>
  <si>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</si>
  <si>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</si>
  <si>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</si>
  <si>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</si>
  <si>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</si>
  <si>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</si>
  <si>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</si>
  <si>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</si>
  <si>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</si>
  <si>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</si>
  <si>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</si>
  <si>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</si>
  <si>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</si>
  <si>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</si>
  <si>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</si>
  <si>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</si>
  <si>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</si>
  <si>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</si>
  <si>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</si>
  <si>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</si>
  <si>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</si>
  <si>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</si>
  <si>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</si>
  <si>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</si>
  <si>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</si>
  <si>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</si>
  <si>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</si>
  <si>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</si>
  <si>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</si>
  <si>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</si>
  <si>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</si>
  <si>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</si>
  <si>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</si>
  <si>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</si>
  <si>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</si>
  <si>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</si>
  <si>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</si>
  <si>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</si>
  <si>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</si>
  <si>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</si>
  <si>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</si>
  <si>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</si>
  <si>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</si>
  <si>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</si>
  <si>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</si>
  <si>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</si>
  <si>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</si>
  <si>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</si>
  <si>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</si>
  <si>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</si>
  <si>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</si>
  <si>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</si>
  <si>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</si>
  <si>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</si>
  <si>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</si>
  <si>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</si>
  <si>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</si>
  <si>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</si>
  <si>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</si>
  <si>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</si>
  <si>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</si>
  <si>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</si>
  <si>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</si>
  <si>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</si>
  <si>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</si>
  <si>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</si>
  <si>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</si>
  <si>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</si>
  <si>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</si>
  <si>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</si>
  <si>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</si>
  <si>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</si>
  <si>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</si>
  <si>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</si>
  <si>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</si>
  <si>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</si>
  <si>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</si>
  <si>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</si>
  <si>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</si>
  <si>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</si>
  <si>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</si>
  <si>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</si>
  <si>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</si>
  <si>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</si>
  <si>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</si>
  <si>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</si>
  <si>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</si>
  <si>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</si>
  <si>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</si>
  <si>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</si>
  <si>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</si>
  <si>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</si>
  <si>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</si>
  <si>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</si>
  <si>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</si>
  <si>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</si>
  <si>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</si>
  <si>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</si>
  <si>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</si>
  <si>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</si>
  <si>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</si>
  <si>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</si>
  <si>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</si>
  <si>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</si>
  <si>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</si>
  <si>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</si>
  <si>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</si>
  <si>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</si>
  <si>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</si>
  <si>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</si>
  <si>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</si>
  <si>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</si>
  <si>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</si>
  <si>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</si>
  <si>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</si>
  <si>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</si>
  <si>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</si>
  <si>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</si>
  <si>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</si>
  <si>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</si>
  <si>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</si>
  <si>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</si>
  <si>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</si>
  <si>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</si>
  <si>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</si>
  <si>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</si>
  <si>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</si>
  <si>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</si>
  <si>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</si>
  <si>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</si>
  <si>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</si>
  <si>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</si>
  <si>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</si>
  <si>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</si>
  <si>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</si>
  <si>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</si>
  <si>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</si>
  <si>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</si>
  <si>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</si>
  <si>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</si>
  <si>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</si>
  <si>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</si>
  <si>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</si>
  <si>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</si>
  <si>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</si>
  <si>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</si>
  <si>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</si>
  <si>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</si>
  <si>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</si>
  <si>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</si>
  <si>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</si>
  <si>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</si>
  <si>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</si>
  <si>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</si>
  <si>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</si>
  <si>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</si>
  <si>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</si>
  <si>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</si>
  <si>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</si>
  <si>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</si>
  <si>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</si>
  <si>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</si>
  <si>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</si>
  <si>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</si>
  <si>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</si>
  <si>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</si>
  <si>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</si>
  <si>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</si>
  <si>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</si>
  <si>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</si>
  <si>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</si>
  <si>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</si>
  <si>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</si>
  <si>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</si>
  <si>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</si>
  <si>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</si>
  <si>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</si>
  <si>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</si>
  <si>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</si>
  <si>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</si>
  <si>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</si>
  <si>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</si>
  <si>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</si>
  <si>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</si>
  <si>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</si>
  <si>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</si>
  <si>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</si>
  <si>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</si>
  <si>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</si>
  <si>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</si>
  <si>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</si>
  <si>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</si>
  <si>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</si>
  <si>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</si>
  <si>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</si>
  <si>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</si>
  <si>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</si>
  <si>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</si>
  <si>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</si>
  <si>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</si>
  <si>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</si>
  <si>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</si>
  <si>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</si>
  <si>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</si>
  <si>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</si>
  <si>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</si>
  <si>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</si>
  <si>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</si>
  <si>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</si>
  <si>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</si>
  <si>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</si>
  <si>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</si>
  <si>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</si>
  <si>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</si>
  <si>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</si>
  <si>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</si>
  <si>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</si>
  <si>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</si>
  <si>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</si>
  <si>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</si>
  <si>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</si>
  <si>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</si>
  <si>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</si>
  <si>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</si>
  <si>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</si>
  <si>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</si>
  <si>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</si>
  <si>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</si>
  <si>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</si>
  <si>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</si>
  <si>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</si>
  <si>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</si>
  <si>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</si>
  <si>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</si>
  <si>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</si>
  <si>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</si>
  <si>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</si>
  <si>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</si>
  <si>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</si>
  <si>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</si>
  <si>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</si>
  <si>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</si>
  <si>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</si>
  <si>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</si>
  <si>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</si>
  <si>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</si>
  <si>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</si>
  <si>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</si>
  <si>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</si>
  <si>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</si>
  <si>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</si>
  <si>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</si>
  <si>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</si>
  <si>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</si>
  <si>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</si>
  <si>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</si>
  <si>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</si>
  <si>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</si>
  <si>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</si>
  <si>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</si>
  <si>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</si>
  <si>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</si>
  <si>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</si>
  <si>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</si>
  <si>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</si>
  <si>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</si>
  <si>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</si>
  <si>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</si>
  <si>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</si>
  <si>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</si>
  <si>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</si>
  <si>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</si>
  <si>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</si>
  <si>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</si>
  <si>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</si>
  <si>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</si>
  <si>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</si>
  <si>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</si>
  <si>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</si>
  <si>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</si>
  <si>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</si>
  <si>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</si>
  <si>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</si>
  <si>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</si>
  <si>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</si>
  <si>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</si>
  <si>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</si>
  <si>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</si>
  <si>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</si>
  <si>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</si>
  <si>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</si>
  <si>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</si>
  <si>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</si>
  <si>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</si>
  <si>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</si>
  <si>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</si>
  <si>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</si>
  <si>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</si>
  <si>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</si>
  <si>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</si>
  <si>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</si>
  <si>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</si>
  <si>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</si>
  <si>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</si>
  <si>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</si>
  <si>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</si>
  <si>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</si>
  <si>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</si>
  <si>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</si>
  <si>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</si>
  <si>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</si>
  <si>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</si>
  <si>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</si>
  <si>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</si>
  <si>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</si>
  <si>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</si>
  <si>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</si>
  <si>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</si>
  <si>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</si>
  <si>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</si>
  <si>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</si>
  <si>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</si>
  <si>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</si>
  <si>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</si>
  <si>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</si>
  <si>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</si>
  <si>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</si>
  <si>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</si>
  <si>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</si>
  <si>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</si>
  <si>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</si>
  <si>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</si>
  <si>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</si>
  <si>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</si>
  <si>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</si>
  <si>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</si>
  <si>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</si>
  <si>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</si>
  <si>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</si>
  <si>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</si>
  <si>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</si>
  <si>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</si>
  <si>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</si>
  <si>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</si>
  <si>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</si>
  <si>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</si>
  <si>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</si>
  <si>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</si>
  <si>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</si>
  <si>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</si>
  <si>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</si>
  <si>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</si>
  <si>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</si>
  <si>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</si>
  <si>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</si>
  <si>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</si>
  <si>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</si>
  <si>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</si>
  <si>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</si>
  <si>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</si>
  <si>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</si>
  <si>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</si>
  <si>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</si>
  <si>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</si>
  <si>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</si>
  <si>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</si>
  <si>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</si>
  <si>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</si>
  <si>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</si>
  <si>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</si>
  <si>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</si>
  <si>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</si>
  <si>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</si>
  <si>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</si>
  <si>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</si>
  <si>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</si>
  <si>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</si>
  <si>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</si>
  <si>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</si>
  <si>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</si>
  <si>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</si>
  <si>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</si>
  <si>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</si>
  <si>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</si>
  <si>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</si>
  <si>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</si>
  <si>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</si>
  <si>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</si>
  <si>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</si>
  <si>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</si>
  <si>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</si>
  <si>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</si>
  <si>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</si>
  <si>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</si>
  <si>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</si>
  <si>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</si>
  <si>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</si>
  <si>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</si>
  <si>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</si>
  <si>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</si>
  <si>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</si>
  <si>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</si>
  <si>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</si>
  <si>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</si>
  <si>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</si>
  <si>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</si>
  <si>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</si>
  <si>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</si>
  <si>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</si>
  <si>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</si>
  <si>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</si>
  <si>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</si>
  <si>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</si>
  <si>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</si>
  <si>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</si>
  <si>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</si>
  <si>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</si>
  <si>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</si>
  <si>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</si>
  <si>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</si>
  <si>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</si>
  <si>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</si>
  <si>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</si>
  <si>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</si>
  <si>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</si>
  <si>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</si>
  <si>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</si>
  <si>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</si>
  <si>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</si>
  <si>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</si>
  <si>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</si>
  <si>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</si>
  <si>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</si>
  <si>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</si>
  <si>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</si>
  <si>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</si>
  <si>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</si>
  <si>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</si>
  <si>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</si>
  <si>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</si>
  <si>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</si>
  <si>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</si>
  <si>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</si>
  <si>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</si>
  <si>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</si>
  <si>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</si>
  <si>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</si>
  <si>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</si>
  <si>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</si>
  <si>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</si>
  <si>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</si>
  <si>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</si>
  <si>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</si>
  <si>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</si>
  <si>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</si>
  <si>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</si>
  <si>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</si>
  <si>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</si>
  <si>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</si>
  <si>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</si>
  <si>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</si>
  <si>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</si>
  <si>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</si>
  <si>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</si>
  <si>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</si>
  <si>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</si>
  <si>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</si>
  <si>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</si>
  <si>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</si>
  <si>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</si>
  <si>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</si>
  <si>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</si>
  <si>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</si>
  <si>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</si>
  <si>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</si>
  <si>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</si>
  <si>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</si>
  <si>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</si>
  <si>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</si>
  <si>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</si>
  <si>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</si>
  <si>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</si>
  <si>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</si>
  <si>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</si>
  <si>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</si>
  <si>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</si>
  <si>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</si>
  <si>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</si>
  <si>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</si>
  <si>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</si>
  <si>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</si>
  <si>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</si>
  <si>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</si>
  <si>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</si>
  <si>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</si>
  <si>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</si>
  <si>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</si>
  <si>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</si>
  <si>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</si>
  <si>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</si>
  <si>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</si>
  <si>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</si>
  <si>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</si>
  <si>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</si>
  <si>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</si>
  <si>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</si>
  <si>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</si>
  <si>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</si>
  <si>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</si>
  <si>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</si>
  <si>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</si>
  <si>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</si>
  <si>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</si>
  <si>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</si>
  <si>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</si>
  <si>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</si>
  <si>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</si>
  <si>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</si>
  <si>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</si>
  <si>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</si>
  <si>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</si>
  <si>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</si>
  <si>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</si>
  <si>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</si>
  <si>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</si>
  <si>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</si>
  <si>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</si>
  <si>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</si>
  <si>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</si>
  <si>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</si>
  <si>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</si>
  <si>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</si>
  <si>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</si>
  <si>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</si>
  <si>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</si>
  <si>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</si>
  <si>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</si>
  <si>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</si>
  <si>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</si>
  <si>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</si>
  <si>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</si>
  <si>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</si>
  <si>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</si>
  <si>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</si>
  <si>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</si>
  <si>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</si>
  <si>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</si>
  <si>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</si>
  <si>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</si>
  <si>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</si>
  <si>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</si>
  <si>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</si>
  <si>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</si>
  <si>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</si>
  <si>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</si>
  <si>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</si>
  <si>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</si>
  <si>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</si>
  <si>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</si>
  <si>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</si>
  <si>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</si>
  <si>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</si>
  <si>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</si>
  <si>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</si>
  <si>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</si>
  <si>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</si>
  <si>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</si>
  <si>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</si>
  <si>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</si>
  <si>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</si>
  <si>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</si>
  <si>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</si>
  <si>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</si>
  <si>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</si>
  <si>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</si>
  <si>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</si>
  <si>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</si>
  <si>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</si>
  <si>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</si>
  <si>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</si>
  <si>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</si>
  <si>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</si>
  <si>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</si>
  <si>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</si>
  <si>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</si>
  <si>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</si>
  <si>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</si>
  <si>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</si>
  <si>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</si>
  <si>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</si>
  <si>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</si>
  <si>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</si>
  <si>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</si>
  <si>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</si>
  <si>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</si>
  <si>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</si>
  <si>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</si>
  <si>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</si>
  <si>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</si>
  <si>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</si>
  <si>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</si>
  <si>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</si>
  <si>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</si>
  <si>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</si>
  <si>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</si>
  <si>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</si>
  <si>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</si>
  <si>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</si>
  <si>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</si>
  <si>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</si>
  <si>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</si>
  <si>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</si>
  <si>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</si>
  <si>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</si>
  <si>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</si>
  <si>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</si>
  <si>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</si>
  <si>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</si>
  <si>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</si>
  <si>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</si>
  <si>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</si>
  <si>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</si>
  <si>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</si>
  <si>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</si>
  <si>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</si>
  <si>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</si>
  <si>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</si>
  <si>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</si>
  <si>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</si>
  <si>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</si>
  <si>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</si>
  <si>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</si>
  <si>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</si>
  <si>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</si>
  <si>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</si>
  <si>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</si>
  <si>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</si>
  <si>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</si>
  <si>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</si>
  <si>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</si>
  <si>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</si>
  <si>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</si>
  <si>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</si>
  <si>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</si>
  <si>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</si>
  <si>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</si>
  <si>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</si>
  <si>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</si>
  <si>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</si>
  <si>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</si>
  <si>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</si>
  <si>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</si>
  <si>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</si>
  <si>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</si>
  <si>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</si>
  <si>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</si>
  <si>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</si>
  <si>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</si>
  <si>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</si>
  <si>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</si>
  <si>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</si>
  <si>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</si>
  <si>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</si>
  <si>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</si>
  <si>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</si>
  <si>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</si>
  <si>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</si>
  <si>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</si>
  <si>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</si>
  <si>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</si>
  <si>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</si>
  <si>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</si>
  <si>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</si>
  <si>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</si>
  <si>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</si>
  <si>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</si>
  <si>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</si>
  <si>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</si>
  <si>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</si>
  <si>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</si>
  <si>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</si>
  <si>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</si>
  <si>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</si>
  <si>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</si>
  <si>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</si>
  <si>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</si>
  <si>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</si>
  <si>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</si>
  <si>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</si>
  <si>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</si>
  <si>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</si>
  <si>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</si>
  <si>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</si>
  <si>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</si>
  <si>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</si>
  <si>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</si>
  <si>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</si>
  <si>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</si>
  <si>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</si>
  <si>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</si>
  <si>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</si>
  <si>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</si>
  <si>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</si>
  <si>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</si>
  <si>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</si>
  <si>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</si>
  <si>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</si>
  <si>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</si>
  <si>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</si>
  <si>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</si>
  <si>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</si>
  <si>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</si>
  <si>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</si>
  <si>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</si>
  <si>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</si>
  <si>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</si>
  <si>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</si>
  <si>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</si>
  <si>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</si>
  <si>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</si>
  <si>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</si>
  <si>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</si>
  <si>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</si>
  <si>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</si>
  <si>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</si>
  <si>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</si>
  <si>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</si>
  <si>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</si>
  <si>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</si>
  <si>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</si>
  <si>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</si>
  <si>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</si>
  <si>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</si>
  <si>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</si>
  <si>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</si>
  <si>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</si>
  <si>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</si>
  <si>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</si>
  <si>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</si>
  <si>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</si>
  <si>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</si>
  <si>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</si>
  <si>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</si>
  <si>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</si>
  <si>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</si>
  <si>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</si>
  <si>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</si>
  <si>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</si>
  <si>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</si>
  <si>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</si>
  <si>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</si>
  <si>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</si>
  <si>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</si>
  <si>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</si>
  <si>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</si>
  <si>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</si>
  <si>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</si>
  <si>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</si>
  <si>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</si>
  <si>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</si>
  <si>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</si>
  <si>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</si>
  <si>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</si>
  <si>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</si>
  <si>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</si>
  <si>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</si>
  <si>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</si>
  <si>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</si>
  <si>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</si>
  <si>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</si>
  <si>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</si>
  <si>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</si>
  <si>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</si>
  <si>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</si>
  <si>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</si>
  <si>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</si>
  <si>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</si>
  <si>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</si>
  <si>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</si>
  <si>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</si>
  <si>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</si>
  <si>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</si>
  <si>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</si>
  <si>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</si>
  <si>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</si>
  <si>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</si>
  <si>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</si>
  <si>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</si>
  <si>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</si>
  <si>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</si>
  <si>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</si>
  <si>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</si>
  <si>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</si>
  <si>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</si>
  <si>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</si>
  <si>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</si>
  <si>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</si>
  <si>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</si>
  <si>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</si>
  <si>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</si>
  <si>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</si>
  <si>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</si>
  <si>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</si>
  <si>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</si>
  <si>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</si>
  <si>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</si>
  <si>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</si>
  <si>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</si>
  <si>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</si>
  <si>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</si>
  <si>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</si>
  <si>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</si>
  <si>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</si>
  <si>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</si>
  <si>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</si>
  <si>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</si>
  <si>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</si>
  <si>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</si>
  <si>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</si>
  <si>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</si>
  <si>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</si>
  <si>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</si>
  <si>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</si>
  <si>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</si>
  <si>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</si>
  <si>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</si>
  <si>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</si>
  <si>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</si>
  <si>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</si>
  <si>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</si>
  <si>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</si>
  <si>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</si>
  <si>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</si>
  <si>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</si>
  <si>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</si>
  <si>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</si>
  <si>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</si>
  <si>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</si>
  <si>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</si>
  <si>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</si>
  <si>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</si>
  <si>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</si>
  <si>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</si>
  <si>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</si>
  <si>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</si>
  <si>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</si>
  <si>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</si>
  <si>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</si>
  <si>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</si>
  <si>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</si>
  <si>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</si>
  <si>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</si>
  <si>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</si>
  <si>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</si>
  <si>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</si>
  <si>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</si>
  <si>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</si>
  <si>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</si>
  <si>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</si>
  <si>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</si>
  <si>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</si>
  <si>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</si>
  <si>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</si>
  <si>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</si>
  <si>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</si>
  <si>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</si>
  <si>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</si>
  <si>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</si>
  <si>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</si>
  <si>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</si>
  <si>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</si>
  <si>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</si>
  <si>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</si>
  <si>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</si>
  <si>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</si>
  <si>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</si>
  <si>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</si>
  <si>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</si>
  <si>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</si>
  <si>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</si>
  <si>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</si>
  <si>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</si>
  <si>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</si>
  <si>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</si>
  <si>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</si>
  <si>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</si>
  <si>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</si>
  <si>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</si>
  <si>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</si>
  <si>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</si>
  <si>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</si>
  <si>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</si>
  <si>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</si>
  <si>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</si>
  <si>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</si>
  <si>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</si>
  <si>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</si>
  <si>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</si>
  <si>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</si>
  <si>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</si>
  <si>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</si>
  <si>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</si>
  <si>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</si>
  <si>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</si>
  <si>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</si>
  <si>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</si>
  <si>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</si>
  <si>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</si>
  <si>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</si>
  <si>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</si>
  <si>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</si>
  <si>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</si>
  <si>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</si>
  <si>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</si>
  <si>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</si>
  <si>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</si>
  <si>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</si>
  <si>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</si>
  <si>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</si>
  <si>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</si>
  <si>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</si>
  <si>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</si>
  <si>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</si>
  <si>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</si>
  <si>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</si>
  <si>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</si>
  <si>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</si>
  <si>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</si>
  <si>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</si>
  <si>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</si>
  <si>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</si>
  <si>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</si>
  <si>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</si>
  <si>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</si>
  <si>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</si>
  <si>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</si>
  <si>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</si>
  <si>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</si>
  <si>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</si>
  <si>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</si>
  <si>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</si>
  <si>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</si>
  <si>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</si>
  <si>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</si>
  <si>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</si>
  <si>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</si>
  <si>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</si>
  <si>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</si>
  <si>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</si>
  <si>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</si>
  <si>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</si>
  <si>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</si>
  <si>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</si>
  <si>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</si>
  <si>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</si>
  <si>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</si>
  <si>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</si>
  <si>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</si>
  <si>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</si>
  <si>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</si>
  <si>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</si>
  <si>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</si>
  <si>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</si>
  <si>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</si>
  <si>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</si>
  <si>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</si>
  <si>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</si>
  <si>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</si>
  <si>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</si>
  <si>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</si>
  <si>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</si>
  <si>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</si>
  <si>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</si>
  <si>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</si>
  <si>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</si>
  <si>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</si>
  <si>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</si>
  <si>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</si>
  <si>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</si>
  <si>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</si>
  <si>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</si>
  <si>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</si>
  <si>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</si>
  <si>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</si>
  <si>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</si>
  <si>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</si>
  <si>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</si>
  <si>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</si>
  <si>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</si>
  <si>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</si>
  <si>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</si>
  <si>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</si>
  <si>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</si>
  <si>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</si>
  <si>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</si>
  <si>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</si>
  <si>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</si>
  <si>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</si>
  <si>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</si>
  <si>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</si>
  <si>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</si>
  <si>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</si>
  <si>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</si>
  <si>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</si>
  <si>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</si>
  <si>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</si>
  <si>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</si>
  <si>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</si>
  <si>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</si>
  <si>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</si>
  <si>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</si>
  <si>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</si>
  <si>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</si>
  <si>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</si>
  <si>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</si>
  <si>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</si>
  <si>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</si>
  <si>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</si>
  <si>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</si>
  <si>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</si>
  <si>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</si>
  <si>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</si>
  <si>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</si>
  <si>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</si>
  <si>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</si>
  <si>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</si>
  <si>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</si>
  <si>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</si>
  <si>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</si>
  <si>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</si>
  <si>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</si>
  <si>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</si>
  <si>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</si>
  <si>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</si>
  <si>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</si>
  <si>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</si>
  <si>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</si>
  <si>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</si>
  <si>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</si>
  <si>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</si>
  <si>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</si>
  <si>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</si>
  <si>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</si>
  <si>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</si>
  <si>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</si>
  <si>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</si>
  <si>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</si>
  <si>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</si>
  <si>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</si>
  <si>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</si>
  <si>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</si>
  <si>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</si>
  <si>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</si>
  <si>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</si>
  <si>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</si>
  <si>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</si>
  <si>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</si>
  <si>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</si>
  <si>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</si>
  <si>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</si>
  <si>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</si>
  <si>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</si>
  <si>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</si>
  <si>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</si>
  <si>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</si>
  <si>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</si>
  <si>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</si>
  <si>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</si>
  <si>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</si>
  <si>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</si>
  <si>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</si>
  <si>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</si>
  <si>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</si>
  <si>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</si>
  <si>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</si>
  <si>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</si>
  <si>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</si>
  <si>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</si>
  <si>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</si>
  <si>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</si>
  <si>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</si>
  <si>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</si>
  <si>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</si>
  <si>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</si>
  <si>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</si>
  <si>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</si>
  <si>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</si>
  <si>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</si>
  <si>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</si>
  <si>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</si>
  <si>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</si>
  <si>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</si>
  <si>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</si>
  <si>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</si>
  <si>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</si>
  <si>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</si>
  <si>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</si>
  <si>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</si>
  <si>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</si>
  <si>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</si>
  <si>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</si>
  <si>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</si>
  <si>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</si>
  <si>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</si>
  <si>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</si>
  <si>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</si>
  <si>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</si>
  <si>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</si>
  <si>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</si>
  <si>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</si>
  <si>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</si>
  <si>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</si>
  <si>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</si>
  <si>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</si>
  <si>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</si>
  <si>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</si>
  <si>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</si>
  <si>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</si>
  <si>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</si>
  <si>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</si>
  <si>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</si>
  <si>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</si>
  <si>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</si>
  <si>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</si>
  <si>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</si>
  <si>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</si>
  <si>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</si>
  <si>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</si>
  <si>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</si>
  <si>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</si>
  <si>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</si>
  <si>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</si>
  <si>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</si>
  <si>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</si>
  <si>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</si>
  <si>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</si>
  <si>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</si>
  <si>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</si>
  <si>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</si>
  <si>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</si>
  <si>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</si>
  <si>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</si>
  <si>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</si>
  <si>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</si>
  <si>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</si>
  <si>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</si>
  <si>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</si>
  <si>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</si>
  <si>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</si>
  <si>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</si>
  <si>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</si>
  <si>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</si>
  <si>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</si>
  <si>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</si>
  <si>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</si>
  <si>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</si>
  <si>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</si>
  <si>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</si>
  <si>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</si>
  <si>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</si>
  <si>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</si>
  <si>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</si>
  <si>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</si>
  <si>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</si>
  <si>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</si>
  <si>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</si>
  <si>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</si>
  <si>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</si>
  <si>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</si>
  <si>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</si>
  <si>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</si>
  <si>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</si>
  <si>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</si>
  <si>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</si>
  <si>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</si>
  <si>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</si>
  <si>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</si>
  <si>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</si>
  <si>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</si>
  <si>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</si>
  <si>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</si>
  <si>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</si>
  <si>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</si>
  <si>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</si>
  <si>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</si>
  <si>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</si>
  <si>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</si>
  <si>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</si>
  <si>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</si>
  <si>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</si>
  <si>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</si>
  <si>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</si>
  <si>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</si>
  <si>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</si>
  <si>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</si>
  <si>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</si>
  <si>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</si>
  <si>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</si>
  <si>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</si>
  <si>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</si>
  <si>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</si>
  <si>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</si>
  <si>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</si>
  <si>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</si>
  <si>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</si>
  <si>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</si>
  <si>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</si>
  <si>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</si>
  <si>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</si>
  <si>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</si>
  <si>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</si>
  <si>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</si>
  <si>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</si>
  <si>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</si>
  <si>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</si>
  <si>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</si>
  <si>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</si>
  <si>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</si>
  <si>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</si>
  <si>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</si>
  <si>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</si>
  <si>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</si>
  <si>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</si>
  <si>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</si>
  <si>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</si>
  <si>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</si>
  <si>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</si>
  <si>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</si>
  <si>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</si>
  <si>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</si>
  <si>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</si>
  <si>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</si>
  <si>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</si>
  <si>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</si>
  <si>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</si>
  <si>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</si>
  <si>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</si>
  <si>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</si>
  <si>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</si>
  <si>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</si>
  <si>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</si>
  <si>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</si>
  <si>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</si>
  <si>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</si>
  <si>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</si>
  <si>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</si>
  <si>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</si>
  <si>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</si>
  <si>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</si>
  <si>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</si>
  <si>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</si>
  <si>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</si>
  <si>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</si>
  <si>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</si>
  <si>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</si>
  <si>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</si>
  <si>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</si>
  <si>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</si>
  <si>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</si>
  <si>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</si>
  <si>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</si>
  <si>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</si>
  <si>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</si>
  <si>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</si>
  <si>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</si>
  <si>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</si>
  <si>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</si>
  <si>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</si>
  <si>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</si>
  <si>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</si>
  <si>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</si>
  <si>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</si>
  <si>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</si>
  <si>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</si>
  <si>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</si>
  <si>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</si>
  <si>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</si>
  <si>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</si>
  <si>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</si>
  <si>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</si>
  <si>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</si>
  <si>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</si>
  <si>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</si>
  <si>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</si>
  <si>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</si>
  <si>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</si>
  <si>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</si>
  <si>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</si>
  <si>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</si>
  <si>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</si>
  <si>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</si>
  <si>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</si>
  <si>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</si>
  <si>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</si>
  <si>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</si>
  <si>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</si>
  <si>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</si>
  <si>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</si>
  <si>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</si>
  <si>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</si>
  <si>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</si>
  <si>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</si>
  <si>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</si>
  <si>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</si>
  <si>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</si>
  <si>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</si>
  <si>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</si>
  <si>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</si>
  <si>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</si>
  <si>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</si>
  <si>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</si>
  <si>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</si>
  <si>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</si>
  <si>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</si>
  <si>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</si>
  <si>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</si>
  <si>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</si>
  <si>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</si>
  <si>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</si>
  <si>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</si>
  <si>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</si>
  <si>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</si>
  <si>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</si>
  <si>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</si>
  <si>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</si>
  <si>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</si>
  <si>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</si>
  <si>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</si>
  <si>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</si>
  <si>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</si>
  <si>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</si>
  <si>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</si>
  <si>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</si>
  <si>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</si>
  <si>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</si>
  <si>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</si>
  <si>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</si>
  <si>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</si>
  <si>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</si>
  <si>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</si>
  <si>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</si>
  <si>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</si>
  <si>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</si>
  <si>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</si>
  <si>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</si>
  <si>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</si>
  <si>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</si>
  <si>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</si>
  <si>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</si>
  <si>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</si>
  <si>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</si>
  <si>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</si>
  <si>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</si>
  <si>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</si>
  <si>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</si>
  <si>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</si>
  <si>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</si>
  <si>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</si>
  <si>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</si>
  <si>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</si>
  <si>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</si>
  <si>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</si>
  <si>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</si>
  <si>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</si>
  <si>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</si>
  <si>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</si>
  <si>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</si>
  <si>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</si>
  <si>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</si>
  <si>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</si>
  <si>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</si>
  <si>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</si>
  <si>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</si>
  <si>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</si>
  <si>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</si>
  <si>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</si>
  <si>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</si>
  <si>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</si>
  <si>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</si>
  <si>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</si>
  <si>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</si>
  <si>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</si>
  <si>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</si>
  <si>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</si>
  <si>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</si>
  <si>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</si>
  <si>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</si>
  <si>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</si>
  <si>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</si>
  <si>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</si>
  <si>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</si>
  <si>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</si>
  <si>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</si>
  <si>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</si>
  <si>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</si>
  <si>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</si>
  <si>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</si>
  <si>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</si>
  <si>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</si>
  <si>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</si>
  <si>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</si>
  <si>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</si>
  <si>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</si>
  <si>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</si>
  <si>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</si>
  <si>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</si>
  <si>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</si>
  <si>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</si>
  <si>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</si>
  <si>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</si>
  <si>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</si>
  <si>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</si>
  <si>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</si>
  <si>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</si>
  <si>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</si>
  <si>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</si>
  <si>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</si>
  <si>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</si>
  <si>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</si>
  <si>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</si>
  <si>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</si>
  <si>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</si>
  <si>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</si>
  <si>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</si>
  <si>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</si>
  <si>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</si>
  <si>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</si>
  <si>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</si>
  <si>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</si>
  <si>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</si>
  <si>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</si>
  <si>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</si>
  <si>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</si>
  <si>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</si>
  <si>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</si>
  <si>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</si>
  <si>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</si>
  <si>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</si>
  <si>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</si>
  <si>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</si>
  <si>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</si>
  <si>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</si>
  <si>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</si>
  <si>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</si>
  <si>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</si>
  <si>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</si>
  <si>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</si>
  <si>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</si>
  <si>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</si>
  <si>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</si>
  <si>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</si>
  <si>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</si>
  <si>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</si>
  <si>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</si>
  <si>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</si>
  <si>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</si>
  <si>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</si>
  <si>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</si>
  <si>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</si>
  <si>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</si>
  <si>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</si>
  <si>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</si>
  <si>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</si>
  <si>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</si>
  <si>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</si>
  <si>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</si>
  <si>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</si>
  <si>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</si>
  <si>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</si>
  <si>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</si>
  <si>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</si>
  <si>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</si>
  <si>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</si>
  <si>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</si>
  <si>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</si>
  <si>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</si>
  <si>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</si>
  <si>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</si>
  <si>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</si>
  <si>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</si>
  <si>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</si>
  <si>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</si>
  <si>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</si>
  <si>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</si>
  <si>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</si>
  <si>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</si>
  <si>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</si>
  <si>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</si>
  <si>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</si>
  <si>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</si>
  <si>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</si>
  <si>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</si>
  <si>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</si>
  <si>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</si>
  <si>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</si>
  <si>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</si>
  <si>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</si>
  <si>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</si>
  <si>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</si>
  <si>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</si>
  <si>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</si>
  <si>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</si>
  <si>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</si>
  <si>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</si>
  <si>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</si>
  <si>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</si>
  <si>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</si>
  <si>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</si>
  <si>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</si>
  <si>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</si>
  <si>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</si>
  <si>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</si>
  <si>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</si>
  <si>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</si>
  <si>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</si>
  <si>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</si>
  <si>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</si>
  <si>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</si>
  <si>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</si>
  <si>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</si>
  <si>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</si>
  <si>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</si>
  <si>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</si>
  <si>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</si>
  <si>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</si>
  <si>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</si>
  <si>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</si>
  <si>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</si>
  <si>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</si>
  <si>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</si>
  <si>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</si>
  <si>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</si>
  <si>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</si>
  <si>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</si>
  <si>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</si>
  <si>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</si>
  <si>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</si>
  <si>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</si>
  <si>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</si>
  <si>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</si>
  <si>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</si>
  <si>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</si>
  <si>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</si>
  <si>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</si>
  <si>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</si>
  <si>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</si>
  <si>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</si>
  <si>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</si>
  <si>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</si>
  <si>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</si>
  <si>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</si>
  <si>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</si>
  <si>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</si>
  <si>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</si>
  <si>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</si>
  <si>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</si>
  <si>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</si>
  <si>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</si>
  <si>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</si>
  <si>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</si>
  <si>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</si>
  <si>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</si>
  <si>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</si>
  <si>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</si>
  <si>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</si>
  <si>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</si>
  <si>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</si>
  <si>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</si>
  <si>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</si>
  <si>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</si>
  <si>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</si>
  <si>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</si>
  <si>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</si>
  <si>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</si>
  <si>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</si>
  <si>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</si>
  <si>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</si>
  <si>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</si>
  <si>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</si>
  <si>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</si>
  <si>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</si>
  <si>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</si>
  <si>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</si>
  <si>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</si>
  <si>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</si>
  <si>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</si>
  <si>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</si>
  <si>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</si>
  <si>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</si>
  <si>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</si>
  <si>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</si>
  <si>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</si>
  <si>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</si>
  <si>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</si>
  <si>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</si>
  <si>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</si>
  <si>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</si>
  <si>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</si>
  <si>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</si>
  <si>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</si>
  <si>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</si>
  <si>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</si>
  <si>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</si>
  <si>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</si>
  <si>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</si>
  <si>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</si>
  <si>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</si>
  <si>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</si>
  <si>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</si>
  <si>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</si>
  <si>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</si>
  <si>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</si>
  <si>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</si>
  <si>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</si>
  <si>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</si>
  <si>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</si>
  <si>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</si>
  <si>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</si>
  <si>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</si>
  <si>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</si>
  <si>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</si>
  <si>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</si>
  <si>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</si>
  <si>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</si>
  <si>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</si>
  <si>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</si>
  <si>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</si>
  <si>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</si>
  <si>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</si>
  <si>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</si>
  <si>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</si>
  <si>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</si>
  <si>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</si>
  <si>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</si>
  <si>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</si>
  <si>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</si>
  <si>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</si>
  <si>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</si>
  <si>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</si>
  <si>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</si>
  <si>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</si>
  <si>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</si>
  <si>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</si>
  <si>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</si>
  <si>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</si>
  <si>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</si>
  <si>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</si>
  <si>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</si>
  <si>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</si>
  <si>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</si>
  <si>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</si>
  <si>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</si>
  <si>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</si>
  <si>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</si>
  <si>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</si>
  <si>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</si>
  <si>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</si>
  <si>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</si>
  <si>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</si>
  <si>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</si>
  <si>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</si>
  <si>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</si>
  <si>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</si>
  <si>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</si>
  <si>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</si>
  <si>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</si>
  <si>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</si>
  <si>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</si>
  <si>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</si>
  <si>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</si>
  <si>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</si>
  <si>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</si>
  <si>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</si>
  <si>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</si>
  <si>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</si>
  <si>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</si>
  <si>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</si>
  <si>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</si>
  <si>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</si>
  <si>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</si>
  <si>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</si>
  <si>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</si>
  <si>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</si>
  <si>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</si>
  <si>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</si>
  <si>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</si>
  <si>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</si>
  <si>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</si>
  <si>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</si>
  <si>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</si>
  <si>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</si>
  <si>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</si>
  <si>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</si>
  <si>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</si>
  <si>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</si>
  <si>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</si>
  <si>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</si>
  <si>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</si>
  <si>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</si>
  <si>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</si>
  <si>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</si>
  <si>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</si>
  <si>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</si>
  <si>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</si>
  <si>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</si>
  <si>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</si>
  <si>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</si>
  <si>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</si>
  <si>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</si>
  <si>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</si>
  <si>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</si>
  <si>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</si>
  <si>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</si>
  <si>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</si>
  <si>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</si>
  <si>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</si>
  <si>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</si>
  <si>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</si>
  <si>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</si>
  <si>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</si>
  <si>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</si>
  <si>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</si>
  <si>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</si>
  <si>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</si>
  <si>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</si>
  <si>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</si>
  <si>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</si>
  <si>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</si>
  <si>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</si>
  <si>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</si>
  <si>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</si>
  <si>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</si>
  <si>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</si>
  <si>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</si>
  <si>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</si>
  <si>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</si>
  <si>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</si>
  <si>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</si>
  <si>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</si>
  <si>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</si>
  <si>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</si>
  <si>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</si>
  <si>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</si>
  <si>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</si>
  <si>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</si>
  <si>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</si>
  <si>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</si>
  <si>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</si>
  <si>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</si>
  <si>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</si>
  <si>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</si>
  <si>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</si>
  <si>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</si>
  <si>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</si>
  <si>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</si>
  <si>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</si>
  <si>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</si>
  <si>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</si>
  <si>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</si>
  <si>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</si>
  <si>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</si>
  <si>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</si>
  <si>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</si>
  <si>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</si>
  <si>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</si>
  <si>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</si>
  <si>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</si>
  <si>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</si>
  <si>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</si>
  <si>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</si>
  <si>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</si>
  <si>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</si>
  <si>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</si>
  <si>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</si>
  <si>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</si>
  <si>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</si>
  <si>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</si>
  <si>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</si>
  <si>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</si>
  <si>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</si>
  <si>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</si>
  <si>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</si>
  <si>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</si>
  <si>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</si>
  <si>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</si>
  <si>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</si>
  <si>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</si>
  <si>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</si>
  <si>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</si>
  <si>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</si>
  <si>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</si>
  <si>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</si>
  <si>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</si>
  <si>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</si>
  <si>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</si>
  <si>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</si>
  <si>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</si>
  <si>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</si>
  <si>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</si>
  <si>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</si>
  <si>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</si>
  <si>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</si>
  <si>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</si>
  <si>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</si>
  <si>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</si>
  <si>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</si>
  <si>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</si>
  <si>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</si>
  <si>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</si>
  <si>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</si>
  <si>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</si>
  <si>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</si>
  <si>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</si>
  <si>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</si>
  <si>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</si>
  <si>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</si>
  <si>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</si>
  <si>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</si>
  <si>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</si>
  <si>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</si>
  <si>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</si>
  <si>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</si>
  <si>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</si>
  <si>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</si>
  <si>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</si>
  <si>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</si>
  <si>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</si>
  <si>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</si>
  <si>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</si>
  <si>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</si>
  <si>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</si>
  <si>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</si>
  <si>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</si>
  <si>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</si>
  <si>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</si>
  <si>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</si>
  <si>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</si>
  <si>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</si>
  <si>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</si>
  <si>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</si>
  <si>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</si>
  <si>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</si>
  <si>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</si>
  <si>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</si>
  <si>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</si>
  <si>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</si>
  <si>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</si>
  <si>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</si>
  <si>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</si>
  <si>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</si>
  <si>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</si>
  <si>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</si>
  <si>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</si>
  <si>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</si>
  <si>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</si>
  <si>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</si>
  <si>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</si>
  <si>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</si>
  <si>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</si>
  <si>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</si>
  <si>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</si>
  <si>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</si>
  <si>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</si>
  <si>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</si>
  <si>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</si>
  <si>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</si>
  <si>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</si>
  <si>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</si>
  <si>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</si>
  <si>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</si>
  <si>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</si>
  <si>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</si>
  <si>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</si>
  <si>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</si>
  <si>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</si>
  <si>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</si>
  <si>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</si>
  <si>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</si>
  <si>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</si>
  <si>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</si>
  <si>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</si>
  <si>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</si>
  <si>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</si>
  <si>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</si>
  <si>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</si>
  <si>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</si>
  <si>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</si>
  <si>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</si>
  <si>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</si>
  <si>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</si>
  <si>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</si>
  <si>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</si>
  <si>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</si>
  <si>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</si>
  <si>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</si>
  <si>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</si>
  <si>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</si>
  <si>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</si>
  <si>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</si>
  <si>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</si>
  <si>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</si>
  <si>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</si>
  <si>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</si>
  <si>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</si>
  <si>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</si>
  <si>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</si>
  <si>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</si>
  <si>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</si>
  <si>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</si>
  <si>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</si>
  <si>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</si>
  <si>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</si>
  <si>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</si>
  <si>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</si>
  <si>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</si>
  <si>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</si>
  <si>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</si>
  <si>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</si>
  <si>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</si>
  <si>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</si>
  <si>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</si>
  <si>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</si>
  <si>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</si>
  <si>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</si>
  <si>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</si>
  <si>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</si>
  <si>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</si>
  <si>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</si>
  <si>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</si>
  <si>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</si>
  <si>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</si>
  <si>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</si>
  <si>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</si>
  <si>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</si>
  <si>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</si>
  <si>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</si>
  <si>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</si>
  <si>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</si>
  <si>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</si>
  <si>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</si>
  <si>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</si>
  <si>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</si>
  <si>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</si>
  <si>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</si>
  <si>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</si>
  <si>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</si>
  <si>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</si>
  <si>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</si>
  <si>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</si>
  <si>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</si>
  <si>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</si>
  <si>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</si>
  <si>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</si>
  <si>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</si>
  <si>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</si>
  <si>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</si>
  <si>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</si>
  <si>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</si>
  <si>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</si>
  <si>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</si>
  <si>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</si>
  <si>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</si>
  <si>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</si>
  <si>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</si>
  <si>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</si>
  <si>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</si>
  <si>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</si>
  <si>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</si>
  <si>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</si>
  <si>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</si>
  <si>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</si>
  <si>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</si>
  <si>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</si>
  <si>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</si>
  <si>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</si>
  <si>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</si>
  <si>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</si>
  <si>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</si>
  <si>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</si>
  <si>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</si>
  <si>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</si>
  <si>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</si>
  <si>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</si>
  <si>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</si>
  <si>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</si>
  <si>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</si>
  <si>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</si>
  <si>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</si>
  <si>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</si>
  <si>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</si>
  <si>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</si>
  <si>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</si>
  <si>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</si>
  <si>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</si>
  <si>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</si>
  <si>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</si>
  <si>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</si>
  <si>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</si>
  <si>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</si>
  <si>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</si>
  <si>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</si>
  <si>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</si>
  <si>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</si>
  <si>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</si>
  <si>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</si>
  <si>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</si>
  <si>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</si>
  <si>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</si>
  <si>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</si>
  <si>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</si>
  <si>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</si>
  <si>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</si>
  <si>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</si>
  <si>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</si>
  <si>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</si>
  <si>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</si>
  <si>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</si>
  <si>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</si>
  <si>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</si>
  <si>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</si>
  <si>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</si>
  <si>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</si>
  <si>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</si>
  <si>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</si>
  <si>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</si>
  <si>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</si>
  <si>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</si>
  <si>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</si>
  <si>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</si>
  <si>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</si>
  <si>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</si>
  <si>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</si>
  <si>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</si>
  <si>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</si>
  <si>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</si>
  <si>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</si>
  <si>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</si>
  <si>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</si>
  <si>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</si>
  <si>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</si>
  <si>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</si>
  <si>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</si>
  <si>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</si>
  <si>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</si>
  <si>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</si>
  <si>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</si>
  <si>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</si>
  <si>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</si>
  <si>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</si>
  <si>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</si>
  <si>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</si>
  <si>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</si>
  <si>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</si>
  <si>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</si>
  <si>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</si>
  <si>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</si>
  <si>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</si>
  <si>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</si>
  <si>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</si>
  <si>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</si>
  <si>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</si>
  <si>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</si>
  <si>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</si>
  <si>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</si>
  <si>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</si>
  <si>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</si>
  <si>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</si>
  <si>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</si>
  <si>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</si>
  <si>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</si>
  <si>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</si>
  <si>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</si>
  <si>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</si>
  <si>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</si>
  <si>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</si>
  <si>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</si>
  <si>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</si>
  <si>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</si>
  <si>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</si>
  <si>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</si>
  <si>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</si>
  <si>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</si>
  <si>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</si>
  <si>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</si>
  <si>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</si>
  <si>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</si>
  <si>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</si>
  <si>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</si>
  <si>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</si>
  <si>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</si>
  <si>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</si>
  <si>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</si>
  <si>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</si>
  <si>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</si>
  <si>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</si>
  <si>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</si>
  <si>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</si>
  <si>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</si>
  <si>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</si>
  <si>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</si>
  <si>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</si>
  <si>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</si>
  <si>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</si>
  <si>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</si>
  <si>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</si>
  <si>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</si>
  <si>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</si>
  <si>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</si>
  <si>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</si>
  <si>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</si>
  <si>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</si>
  <si>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</si>
  <si>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</si>
  <si>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</si>
  <si>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</si>
  <si>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</si>
  <si>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</si>
  <si>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</si>
  <si>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</si>
  <si>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</si>
  <si>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</si>
  <si>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</si>
  <si>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</si>
  <si>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</si>
  <si>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</si>
  <si>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</si>
  <si>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</si>
  <si>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</si>
  <si>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</si>
  <si>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</si>
  <si>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</si>
  <si>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</si>
  <si>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</si>
  <si>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</si>
  <si>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</si>
  <si>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</si>
  <si>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</si>
  <si>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</si>
  <si>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</si>
  <si>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</si>
  <si>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</si>
  <si>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</si>
  <si>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</si>
  <si>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</si>
  <si>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</si>
  <si>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</si>
  <si>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</si>
  <si>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</si>
  <si>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</si>
  <si>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</si>
  <si>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</si>
  <si>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</si>
  <si>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</si>
  <si>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</si>
  <si>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</si>
  <si>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</si>
  <si>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</si>
  <si>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</si>
  <si>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</si>
  <si>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</si>
  <si>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</si>
  <si>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</si>
  <si>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</si>
  <si>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</si>
  <si>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</si>
  <si>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</si>
  <si>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</si>
  <si>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</si>
  <si>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</si>
  <si>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</si>
  <si>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</si>
  <si>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</si>
  <si>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</si>
  <si>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</si>
  <si>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</si>
  <si>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</si>
  <si>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</si>
  <si>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</si>
  <si>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</si>
  <si>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</si>
  <si>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</si>
  <si>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</si>
  <si>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</si>
  <si>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</si>
  <si>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</si>
  <si>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</si>
  <si>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</si>
  <si>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</si>
  <si>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</si>
  <si>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</si>
  <si>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</si>
  <si>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</si>
  <si>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</si>
  <si>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</si>
  <si>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</si>
  <si>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</si>
  <si>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</si>
  <si>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</si>
  <si>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</si>
  <si>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</si>
  <si>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</si>
  <si>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</si>
  <si>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</si>
  <si>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</si>
  <si>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</si>
  <si>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</si>
  <si>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</si>
  <si>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</si>
  <si>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</si>
  <si>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</si>
  <si>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</si>
  <si>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</si>
  <si>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</si>
  <si>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</si>
  <si>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</si>
  <si>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</si>
  <si>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</si>
  <si>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</si>
  <si>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</si>
  <si>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</si>
  <si>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</si>
  <si>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</si>
  <si>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</si>
  <si>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</si>
  <si>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</si>
  <si>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</si>
  <si>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</si>
  <si>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</si>
  <si>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</si>
  <si>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</si>
  <si>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</si>
  <si>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</si>
  <si>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</si>
  <si>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</si>
  <si>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</si>
  <si>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</si>
  <si>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</si>
  <si>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</si>
  <si>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</si>
  <si>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</si>
  <si>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</si>
  <si>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</si>
  <si>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</si>
  <si>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</si>
  <si>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</si>
  <si>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</si>
  <si>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</si>
  <si>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</si>
  <si>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</si>
  <si>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</si>
  <si>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</si>
  <si>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</si>
  <si>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</si>
  <si>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</si>
  <si>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</si>
  <si>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</si>
  <si>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</si>
  <si>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</si>
  <si>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</si>
  <si>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</si>
  <si>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</si>
  <si>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</si>
  <si>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</si>
  <si>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</si>
  <si>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</si>
  <si>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</si>
  <si>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</si>
  <si>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</si>
  <si>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</si>
  <si>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</si>
  <si>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</si>
  <si>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</si>
  <si>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</si>
  <si>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</si>
  <si>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</si>
  <si>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</si>
  <si>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</si>
  <si>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</si>
  <si>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</si>
  <si>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</si>
  <si>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</si>
  <si>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</si>
  <si>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</si>
  <si>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</si>
  <si>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</si>
  <si>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</si>
  <si>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</si>
  <si>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</si>
  <si>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</si>
  <si>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</si>
  <si>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</si>
  <si>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</si>
  <si>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</si>
  <si>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</si>
  <si>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</si>
  <si>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</si>
  <si>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</si>
  <si>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</si>
  <si>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</si>
  <si>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</si>
  <si>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</si>
  <si>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</si>
  <si>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</si>
  <si>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</si>
  <si>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</si>
  <si>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</si>
  <si>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</si>
  <si>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</si>
  <si>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</si>
  <si>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</si>
  <si>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</si>
  <si>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</si>
  <si>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</si>
  <si>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</si>
  <si>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</si>
  <si>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</si>
  <si>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</si>
  <si>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</si>
  <si>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</si>
  <si>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</si>
  <si>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</si>
  <si>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</si>
  <si>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</si>
  <si>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</si>
  <si>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</si>
  <si>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</si>
  <si>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</si>
  <si>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</si>
  <si>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</si>
  <si>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</si>
  <si>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</si>
  <si>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</si>
  <si>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</si>
  <si>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</si>
  <si>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</si>
  <si>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</si>
  <si>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</si>
  <si>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</si>
  <si>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</si>
  <si>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</si>
  <si>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</si>
  <si>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</si>
  <si>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</si>
  <si>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</si>
  <si>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</si>
  <si>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</si>
  <si>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</si>
  <si>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</si>
  <si>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</si>
  <si>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</si>
  <si>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</si>
  <si>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</si>
  <si>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</si>
  <si>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</si>
  <si>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</si>
  <si>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</si>
  <si>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</si>
  <si>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</si>
  <si>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</si>
  <si>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</si>
  <si>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</si>
  <si>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</si>
  <si>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</si>
  <si>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</si>
  <si>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</si>
  <si>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</si>
  <si>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</si>
  <si>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</si>
  <si>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</si>
  <si>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</si>
  <si>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</si>
  <si>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</si>
  <si>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</si>
  <si>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</si>
  <si>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</si>
  <si>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</si>
  <si>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</si>
  <si>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</si>
  <si>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</si>
  <si>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</si>
  <si>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</si>
  <si>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</si>
  <si>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</si>
  <si>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</si>
  <si>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</si>
  <si>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</si>
  <si>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</si>
  <si>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</si>
  <si>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</si>
  <si>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</si>
  <si>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</si>
  <si>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</si>
  <si>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</si>
  <si>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</si>
  <si>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</si>
  <si>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</si>
  <si>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</si>
  <si>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</si>
  <si>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</si>
  <si>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</si>
  <si>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</si>
  <si>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</si>
  <si>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</si>
  <si>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</si>
  <si>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</si>
  <si>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</si>
  <si>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</si>
  <si>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</si>
  <si>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</si>
  <si>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</si>
  <si>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</si>
  <si>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</si>
  <si>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</si>
  <si>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</si>
  <si>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</si>
  <si>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</si>
  <si>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</si>
  <si>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</si>
  <si>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</si>
  <si>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</si>
  <si>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</si>
  <si>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</si>
  <si>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</si>
  <si>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</si>
  <si>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</si>
  <si>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</si>
  <si>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</si>
  <si>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</si>
  <si>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</si>
  <si>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</si>
  <si>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</si>
  <si>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</si>
  <si>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</si>
  <si>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</si>
  <si>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</si>
  <si>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</si>
  <si>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</si>
  <si>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</si>
  <si>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</si>
  <si>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</si>
  <si>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</si>
  <si>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</si>
  <si>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</si>
  <si>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</si>
  <si>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</si>
  <si>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</si>
  <si>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</si>
  <si>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</si>
  <si>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</si>
  <si>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</si>
  <si>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</si>
  <si>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</si>
  <si>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</si>
  <si>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</si>
  <si>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</si>
  <si>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</si>
  <si>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</si>
  <si>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</si>
  <si>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</si>
  <si>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</si>
  <si>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</si>
  <si>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</si>
  <si>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</si>
  <si>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</si>
  <si>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</si>
  <si>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</si>
  <si>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</si>
  <si>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</si>
  <si>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</si>
  <si>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</si>
  <si>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</si>
  <si>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</si>
  <si>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</si>
  <si>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</si>
  <si>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</si>
  <si>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</si>
  <si>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</si>
  <si>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</si>
  <si>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</si>
  <si>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</si>
  <si>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</si>
  <si>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</si>
  <si>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</si>
  <si>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</si>
  <si>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</si>
  <si>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</si>
  <si>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</si>
  <si>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</si>
  <si>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</si>
  <si>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</si>
  <si>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</si>
  <si>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</si>
  <si>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</si>
  <si>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</si>
  <si>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</si>
  <si>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</si>
  <si>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</si>
  <si>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</si>
  <si>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</si>
  <si>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</si>
  <si>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</si>
  <si>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</si>
  <si>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</si>
  <si>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</si>
  <si>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</si>
  <si>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</si>
  <si>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</si>
  <si>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</si>
  <si>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</si>
  <si>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</si>
  <si>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</si>
  <si>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</si>
  <si>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</si>
  <si>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</si>
  <si>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</si>
  <si>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</si>
  <si>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</si>
  <si>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</si>
  <si>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</si>
  <si>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</si>
  <si>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</si>
  <si>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</si>
  <si>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</si>
  <si>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</si>
  <si>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</si>
  <si>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</si>
  <si>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</si>
  <si>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</si>
  <si>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</si>
  <si>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</si>
  <si>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</si>
  <si>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</si>
  <si>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</si>
  <si>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</si>
  <si>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</si>
  <si>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</si>
  <si>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</si>
  <si>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</si>
  <si>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</si>
  <si>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</si>
  <si>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</si>
  <si>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</si>
  <si>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</si>
  <si>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</si>
  <si>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</si>
  <si>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</si>
  <si>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</si>
  <si>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</si>
  <si>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</si>
  <si>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</si>
  <si>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</si>
  <si>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</si>
  <si>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</si>
  <si>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</si>
  <si>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</si>
  <si>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</si>
  <si>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</si>
  <si>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</si>
  <si>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</si>
  <si>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</si>
  <si>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</si>
  <si>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</si>
  <si>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</si>
  <si>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</si>
  <si>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</si>
  <si>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</si>
  <si>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</si>
  <si>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</si>
  <si>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</si>
  <si>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</si>
  <si>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</si>
  <si>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</si>
  <si>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</si>
  <si>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</si>
  <si>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</si>
  <si>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</si>
  <si>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</si>
  <si>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</si>
  <si>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</si>
  <si>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</si>
  <si>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</si>
  <si>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</si>
  <si>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</si>
  <si>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</si>
  <si>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</si>
  <si>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</si>
  <si>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</si>
  <si>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</si>
  <si>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</si>
  <si>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</si>
  <si>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</si>
  <si>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</si>
  <si>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</si>
  <si>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</si>
  <si>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</si>
  <si>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</si>
  <si>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</si>
  <si>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</si>
  <si>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</si>
  <si>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</si>
  <si>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</si>
  <si>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</si>
  <si>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</si>
  <si>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</si>
  <si>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</si>
  <si>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</si>
  <si>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</si>
  <si>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</si>
  <si>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</si>
  <si>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</si>
  <si>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</si>
  <si>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</si>
  <si>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</si>
  <si>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</si>
  <si>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</si>
  <si>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</si>
  <si>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</si>
  <si>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</si>
  <si>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</si>
  <si>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</si>
  <si>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</si>
  <si>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</si>
  <si>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</si>
  <si>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</si>
  <si>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</si>
  <si>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</si>
  <si>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</si>
  <si>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</si>
  <si>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</si>
  <si>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</si>
  <si>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</si>
  <si>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</si>
  <si>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</si>
  <si>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</si>
  <si>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</si>
  <si>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</si>
  <si>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</si>
  <si>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</si>
  <si>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</si>
  <si>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</si>
  <si>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</si>
  <si>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</si>
  <si>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</si>
  <si>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</si>
  <si>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</si>
  <si>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</si>
  <si>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</si>
  <si>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</si>
  <si>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</si>
  <si>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</si>
  <si>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</si>
  <si>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</si>
  <si>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</si>
  <si>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</si>
  <si>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</si>
  <si>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</si>
  <si>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</si>
  <si>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</si>
  <si>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</si>
  <si>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</si>
  <si>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</si>
  <si>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</si>
  <si>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</si>
  <si>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</si>
  <si>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</si>
  <si>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</si>
  <si>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</si>
  <si>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</si>
  <si>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</si>
  <si>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</si>
  <si>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</si>
  <si>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</si>
  <si>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</si>
  <si>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</si>
  <si>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</si>
  <si>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</si>
  <si>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</si>
  <si>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</si>
  <si>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</si>
  <si>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</si>
  <si>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</si>
  <si>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</si>
  <si>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</si>
  <si>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</si>
  <si>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</si>
  <si>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</si>
  <si>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</si>
  <si>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</si>
  <si>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</si>
  <si>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</si>
  <si>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</si>
  <si>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</si>
  <si>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</si>
  <si>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</si>
  <si>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</si>
  <si>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</si>
  <si>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</si>
  <si>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</si>
  <si>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</si>
  <si>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</si>
  <si>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</si>
  <si>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</si>
  <si>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</si>
  <si>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</si>
  <si>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</si>
  <si>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</si>
  <si>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</si>
  <si>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</si>
  <si>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</si>
  <si>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</si>
  <si>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</si>
  <si>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</si>
  <si>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</si>
  <si>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</si>
  <si>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</si>
  <si>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</si>
  <si>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</si>
  <si>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</si>
  <si>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</si>
  <si>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</si>
  <si>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</si>
  <si>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</si>
  <si>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</si>
  <si>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</si>
  <si>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</si>
  <si>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</si>
  <si>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</si>
  <si>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</si>
  <si>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</si>
  <si>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</si>
  <si>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</si>
  <si>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</si>
  <si>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</si>
  <si>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</si>
  <si>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</si>
  <si>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</si>
  <si>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</si>
  <si>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</si>
  <si>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</si>
  <si>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</si>
  <si>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</si>
  <si>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</si>
  <si>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</si>
  <si>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</si>
  <si>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</si>
  <si>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</si>
  <si>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</si>
  <si>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</si>
  <si>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</si>
  <si>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</si>
  <si>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</si>
  <si>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</si>
  <si>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</si>
  <si>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</si>
  <si>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</si>
  <si>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</si>
  <si>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</si>
  <si>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</si>
  <si>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</si>
  <si>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</si>
  <si>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</si>
  <si>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</si>
  <si>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</si>
  <si>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</si>
  <si>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</si>
  <si>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</si>
  <si>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</si>
  <si>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</si>
  <si>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</si>
  <si>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</si>
  <si>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</si>
  <si>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</si>
  <si>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</si>
  <si>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</si>
  <si>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</si>
  <si>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</si>
  <si>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</si>
  <si>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</si>
  <si>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</si>
  <si>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</si>
  <si>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</si>
  <si>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</si>
  <si>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</si>
  <si>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</si>
  <si>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</si>
  <si>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</si>
  <si>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</si>
  <si>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</si>
  <si>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</si>
  <si>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</si>
  <si>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</si>
  <si>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</si>
  <si>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</si>
  <si>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</si>
  <si>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</si>
  <si>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</si>
  <si>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</si>
  <si>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</si>
  <si>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</si>
  <si>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</si>
  <si>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</si>
  <si>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</si>
  <si>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</si>
  <si>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</si>
  <si>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</si>
  <si>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</si>
  <si>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</si>
  <si>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</si>
  <si>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</si>
  <si>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</si>
  <si>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</si>
  <si>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</si>
  <si>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</si>
  <si>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</si>
  <si>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</si>
  <si>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</si>
  <si>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</si>
  <si>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</si>
  <si>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</si>
  <si>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</si>
  <si>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</si>
  <si>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</si>
  <si>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</si>
  <si>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</si>
  <si>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</si>
  <si>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</si>
  <si>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</si>
  <si>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</si>
  <si>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</si>
  <si>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</si>
  <si>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</si>
  <si>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</si>
  <si>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</si>
  <si>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</si>
  <si>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</si>
  <si>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</si>
  <si>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</si>
  <si>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</si>
  <si>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</si>
  <si>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</si>
  <si>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</si>
  <si>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</si>
  <si>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</si>
  <si>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</si>
  <si>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</si>
  <si>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</si>
  <si>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</si>
  <si>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</si>
  <si>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</si>
  <si>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</si>
  <si>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</si>
  <si>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</si>
  <si>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</si>
  <si>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</si>
  <si>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</si>
  <si>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</si>
  <si>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</si>
  <si>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</si>
  <si>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</si>
  <si>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</si>
  <si>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</si>
  <si>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</si>
  <si>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</si>
  <si>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</si>
  <si>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</si>
  <si>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</si>
  <si>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</si>
  <si>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</si>
  <si>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</si>
  <si>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</si>
  <si>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</si>
  <si>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</si>
  <si>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</si>
  <si>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</si>
  <si>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</si>
  <si>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</si>
  <si>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</si>
  <si>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</si>
  <si>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</si>
  <si>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</si>
  <si>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</si>
  <si>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</si>
  <si>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</si>
  <si>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</si>
  <si>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</si>
  <si>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</si>
  <si>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</si>
  <si>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</si>
  <si>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</si>
  <si>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</si>
  <si>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</si>
  <si>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</si>
  <si>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</si>
  <si>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</si>
  <si>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</si>
  <si>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</si>
  <si>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</si>
  <si>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</si>
  <si>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</si>
  <si>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</si>
  <si>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</si>
  <si>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</si>
  <si>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</si>
  <si>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</si>
  <si>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</si>
  <si>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</si>
  <si>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</si>
  <si>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</si>
  <si>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</si>
  <si>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</si>
  <si>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</si>
  <si>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</si>
  <si>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</si>
  <si>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</si>
  <si>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</si>
  <si>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</si>
  <si>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</si>
  <si>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</si>
  <si>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</si>
  <si>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</si>
  <si>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</si>
  <si>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</si>
  <si>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</si>
  <si>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</si>
  <si>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</si>
  <si>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</si>
  <si>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</si>
  <si>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</si>
  <si>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</si>
  <si>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</si>
  <si>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</si>
  <si>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</si>
  <si>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</si>
  <si>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</si>
  <si>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</si>
  <si>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</si>
  <si>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</si>
  <si>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</si>
  <si>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</si>
  <si>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</si>
  <si>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</si>
  <si>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</si>
  <si>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</si>
  <si>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</si>
  <si>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</si>
  <si>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</si>
  <si>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</si>
  <si>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</si>
  <si>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</si>
  <si>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</si>
  <si>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</si>
  <si>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</si>
  <si>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</si>
  <si>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</si>
  <si>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</si>
  <si>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</si>
  <si>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</si>
  <si>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</si>
  <si>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</si>
  <si>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</si>
  <si>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</si>
  <si>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</si>
  <si>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</si>
  <si>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</si>
  <si>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</si>
  <si>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</si>
  <si>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</si>
  <si>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</si>
  <si>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</si>
  <si>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</si>
  <si>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</si>
  <si>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</si>
  <si>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</si>
  <si>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</si>
  <si>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</si>
  <si>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</si>
  <si>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</si>
  <si>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</si>
  <si>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</si>
  <si>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</si>
  <si>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</si>
  <si>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</si>
  <si>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</si>
  <si>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</si>
  <si>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</si>
  <si>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</si>
  <si>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</si>
  <si>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</si>
  <si>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</si>
  <si>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</si>
  <si>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</si>
  <si>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</si>
  <si>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</si>
  <si>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</si>
  <si>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</si>
  <si>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</si>
  <si>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</si>
  <si>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</si>
  <si>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</si>
  <si>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</si>
  <si>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</si>
  <si>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</si>
  <si>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</si>
  <si>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</si>
  <si>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</si>
  <si>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</si>
  <si>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</si>
  <si>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</si>
  <si>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</si>
  <si>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</si>
  <si>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</si>
  <si>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</si>
  <si>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</si>
  <si>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</si>
  <si>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</si>
  <si>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</si>
  <si>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</si>
  <si>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</si>
  <si>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</si>
  <si>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</si>
  <si>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</si>
  <si>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</si>
  <si>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</si>
  <si>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</si>
  <si>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</si>
  <si>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</si>
  <si>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</si>
  <si>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</si>
  <si>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</si>
  <si>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</si>
  <si>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</si>
  <si>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</si>
  <si>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</si>
  <si>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</si>
  <si>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</si>
  <si>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</si>
  <si>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</si>
  <si>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</si>
  <si>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</si>
  <si>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</si>
  <si>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</si>
  <si>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</si>
  <si>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</si>
  <si>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</si>
  <si>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</si>
  <si>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</si>
  <si>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</si>
  <si>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</si>
  <si>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</si>
  <si>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</si>
  <si>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</si>
  <si>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</si>
  <si>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</si>
  <si>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</si>
  <si>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</si>
  <si>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</si>
  <si>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</si>
  <si>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</si>
  <si>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</si>
  <si>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</si>
  <si>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</si>
  <si>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</si>
  <si>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</si>
  <si>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</si>
  <si>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</si>
  <si>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</si>
  <si>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</si>
  <si>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</si>
  <si>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</si>
  <si>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</si>
  <si>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</si>
  <si>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</si>
  <si>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</si>
  <si>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</si>
  <si>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</si>
  <si>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</si>
  <si>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</si>
  <si>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</si>
  <si>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</si>
  <si>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</si>
  <si>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</si>
  <si>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</si>
  <si>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</si>
  <si>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</si>
  <si>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</si>
  <si>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</si>
  <si>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</si>
  <si>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</si>
  <si>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</si>
  <si>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</si>
  <si>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</si>
  <si>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</si>
  <si>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</si>
  <si>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</si>
  <si>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</si>
  <si>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</si>
  <si>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</si>
  <si>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</si>
  <si>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</si>
  <si>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</si>
  <si>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</si>
  <si>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</si>
  <si>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</si>
  <si>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</si>
  <si>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</si>
  <si>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</si>
  <si>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</si>
  <si>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</si>
  <si>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</si>
  <si>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</si>
  <si>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</si>
  <si>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</si>
  <si>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</si>
  <si>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</si>
  <si>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</si>
  <si>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</si>
  <si>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</si>
  <si>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</si>
  <si>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</si>
  <si>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</si>
  <si>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</si>
  <si>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</si>
  <si>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</si>
  <si>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</si>
  <si>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</si>
  <si>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</si>
  <si>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</si>
  <si>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</si>
  <si>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</si>
  <si>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</si>
  <si>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</si>
  <si>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</si>
  <si>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</si>
  <si>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</si>
  <si>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</si>
  <si>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</si>
  <si>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</si>
  <si>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</si>
  <si>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</si>
  <si>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</si>
  <si>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</si>
  <si>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</si>
  <si>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</si>
  <si>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</si>
  <si>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</si>
  <si>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</si>
  <si>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</si>
  <si>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</si>
  <si>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</si>
  <si>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</si>
  <si>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</si>
  <si>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</si>
  <si>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</si>
  <si>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</si>
  <si>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</si>
  <si>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</si>
  <si>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</si>
  <si>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</si>
  <si>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</si>
  <si>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</si>
  <si>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</si>
  <si>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</si>
  <si>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</si>
  <si>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</si>
  <si>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</si>
  <si>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</si>
  <si>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</si>
  <si>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</si>
  <si>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</si>
  <si>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</si>
  <si>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</si>
  <si>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</si>
  <si>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</si>
  <si>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</si>
  <si>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</si>
  <si>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</si>
  <si>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</si>
  <si>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</si>
  <si>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</si>
  <si>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</si>
  <si>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</si>
  <si>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</si>
  <si>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</si>
  <si>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</si>
  <si>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</si>
  <si>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</si>
  <si>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</si>
  <si>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</si>
  <si>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</si>
  <si>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</si>
  <si>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</si>
  <si>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</si>
  <si>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</si>
  <si>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</si>
  <si>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</si>
  <si>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</si>
  <si>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</si>
  <si>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</si>
  <si>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</si>
  <si>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</si>
  <si>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</si>
  <si>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</si>
  <si>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</si>
  <si>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</si>
  <si>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</si>
  <si>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</si>
  <si>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</si>
  <si>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</si>
  <si>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</si>
  <si>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</si>
  <si>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</si>
  <si>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</si>
  <si>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</si>
  <si>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</si>
  <si>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</si>
  <si>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</si>
  <si>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</si>
  <si>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</si>
  <si>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</si>
  <si>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</si>
  <si>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</si>
  <si>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</si>
  <si>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</si>
  <si>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</si>
  <si>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</si>
  <si>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</si>
  <si>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</si>
  <si>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</si>
  <si>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</si>
  <si>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</si>
  <si>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</si>
  <si>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</si>
  <si>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</si>
  <si>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</si>
  <si>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</si>
  <si>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</si>
  <si>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</si>
  <si>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</si>
  <si>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</si>
  <si>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</si>
  <si>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</si>
  <si>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</si>
  <si>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</si>
  <si>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</si>
  <si>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</si>
  <si>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</si>
  <si>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</si>
  <si>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</si>
  <si>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</si>
  <si>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</si>
  <si>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</si>
  <si>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</si>
  <si>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</si>
  <si>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</si>
  <si>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</si>
  <si>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</si>
  <si>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</si>
  <si>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</si>
  <si>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</si>
  <si>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</si>
  <si>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</si>
  <si>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</si>
  <si>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</si>
  <si>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</si>
  <si>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</si>
  <si>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</si>
  <si>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</si>
  <si>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</si>
  <si>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</si>
  <si>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</si>
  <si>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</si>
  <si>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</si>
  <si>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</si>
  <si>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</si>
  <si>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</si>
  <si>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</si>
  <si>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</si>
  <si>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</si>
  <si>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</si>
  <si>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</si>
  <si>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</si>
  <si>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</si>
  <si>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</si>
  <si>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</si>
  <si>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</si>
  <si>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</si>
  <si>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</si>
  <si>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</si>
  <si>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</si>
  <si>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</si>
  <si>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</si>
  <si>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</si>
  <si>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</si>
  <si>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</si>
  <si>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</si>
  <si>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</si>
  <si>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</si>
  <si>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</si>
  <si>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</si>
  <si>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</si>
  <si>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</si>
  <si>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</si>
  <si>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</si>
  <si>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</si>
  <si>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</si>
  <si>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</si>
  <si>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</si>
  <si>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</si>
  <si>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</si>
  <si>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</si>
  <si>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</si>
  <si>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</si>
  <si>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</si>
  <si>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</si>
  <si>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</si>
  <si>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</si>
  <si>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</si>
  <si>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</si>
  <si>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</si>
  <si>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</si>
  <si>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</si>
  <si>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</si>
  <si>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</si>
  <si>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</si>
  <si>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</si>
  <si>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</si>
  <si>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</si>
  <si>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</si>
  <si>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</si>
  <si>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</si>
  <si>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</si>
  <si>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</si>
  <si>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</si>
  <si>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</si>
  <si>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</si>
  <si>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</si>
  <si>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</si>
  <si>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</si>
  <si>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</si>
  <si>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</si>
  <si>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</si>
  <si>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</si>
  <si>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</si>
  <si>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</si>
  <si>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</si>
  <si>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</si>
  <si>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</si>
  <si>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</si>
  <si>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</si>
  <si>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</si>
  <si>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</si>
  <si>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</si>
  <si>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</si>
  <si>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</si>
  <si>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</si>
  <si>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</si>
  <si>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</si>
  <si>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</si>
  <si>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</si>
  <si>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</si>
  <si>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</si>
  <si>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</si>
  <si>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</si>
  <si>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</si>
  <si>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</si>
  <si>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</si>
  <si>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</si>
  <si>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</si>
  <si>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</si>
  <si>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</si>
  <si>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</si>
  <si>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</si>
  <si>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</si>
  <si>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</si>
  <si>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</si>
  <si>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</si>
  <si>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</si>
  <si>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</si>
  <si>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</si>
  <si>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</si>
  <si>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</si>
  <si>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</si>
  <si>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</si>
  <si>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</si>
  <si>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</si>
  <si>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</si>
  <si>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</si>
  <si>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</si>
  <si>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</si>
  <si>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</si>
  <si>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</si>
  <si>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</si>
  <si>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</si>
  <si>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</si>
  <si>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</si>
  <si>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</si>
  <si>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</si>
  <si>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</si>
  <si>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</si>
  <si>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</si>
  <si>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</si>
  <si>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</si>
  <si>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</si>
  <si>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</si>
  <si>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</si>
  <si>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</si>
  <si>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</si>
  <si>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</si>
  <si>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</si>
  <si>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</si>
  <si>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</si>
  <si>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</si>
  <si>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</si>
  <si>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</si>
  <si>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</si>
  <si>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</si>
  <si>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</si>
  <si>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</si>
  <si>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</si>
  <si>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</si>
  <si>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</si>
  <si>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</si>
  <si>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</si>
  <si>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</si>
  <si>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</si>
  <si>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</si>
  <si>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</si>
  <si>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</si>
  <si>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</si>
  <si>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</si>
  <si>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</si>
  <si>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</si>
  <si>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</si>
  <si>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</si>
  <si>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</si>
  <si>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</si>
  <si>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</si>
  <si>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</si>
  <si>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</si>
  <si>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</si>
  <si>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</si>
  <si>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</si>
  <si>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</si>
  <si>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</si>
  <si>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</si>
  <si>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</si>
  <si>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</si>
  <si>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</si>
  <si>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</si>
  <si>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</si>
  <si>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</si>
  <si>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</si>
  <si>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</si>
  <si>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</si>
  <si>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</si>
  <si>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</si>
  <si>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</si>
  <si>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</si>
  <si>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</si>
  <si>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</si>
  <si>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</si>
  <si>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</si>
  <si>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</si>
  <si>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</si>
  <si>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</si>
  <si>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</si>
  <si>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</si>
  <si>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</si>
  <si>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</si>
  <si>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</si>
  <si>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</si>
  <si>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</si>
  <si>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</si>
  <si>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</si>
  <si>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</si>
  <si>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</si>
  <si>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</si>
  <si>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</si>
  <si>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</si>
  <si>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</si>
  <si>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</si>
  <si>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</si>
  <si>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</si>
  <si>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</si>
  <si>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</si>
  <si>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</si>
  <si>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</si>
  <si>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</si>
  <si>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</si>
  <si>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</si>
  <si>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</si>
  <si>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</si>
  <si>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</si>
  <si>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</si>
  <si>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</si>
  <si>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</si>
  <si>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</si>
  <si>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</si>
  <si>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</si>
  <si>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</si>
  <si>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</si>
  <si>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</si>
  <si>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</si>
  <si>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</si>
  <si>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</si>
  <si>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</si>
  <si>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</si>
  <si>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</si>
  <si>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</si>
  <si>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</si>
  <si>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</si>
  <si>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</si>
  <si>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</si>
  <si>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</si>
  <si>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</si>
  <si>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</si>
  <si>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</si>
  <si>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</si>
  <si>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</si>
  <si>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</si>
  <si>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</si>
  <si>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</si>
  <si>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</si>
  <si>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</si>
  <si>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</si>
  <si>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</si>
  <si>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</si>
  <si>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</si>
  <si>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</si>
  <si>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</si>
  <si>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</si>
  <si>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</si>
  <si>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</si>
  <si>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</si>
  <si>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</si>
  <si>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</si>
  <si>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</si>
  <si>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</si>
  <si>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</si>
  <si>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</si>
  <si>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</si>
  <si>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</si>
  <si>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</si>
  <si>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</si>
  <si>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</si>
  <si>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</si>
  <si>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</si>
  <si>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</si>
  <si>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</si>
  <si>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</si>
  <si>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</si>
  <si>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</si>
  <si>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</si>
  <si>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</si>
  <si>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</si>
  <si>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</si>
  <si>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</si>
  <si>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</si>
  <si>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</si>
  <si>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</si>
  <si>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</si>
  <si>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</si>
  <si>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</si>
  <si>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</si>
  <si>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</si>
  <si>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</si>
  <si>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</si>
  <si>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</si>
  <si>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</si>
  <si>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</si>
  <si>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</si>
  <si>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</si>
  <si>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</si>
  <si>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</si>
  <si>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</si>
  <si>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</si>
  <si>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</si>
  <si>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</si>
  <si>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</si>
  <si>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</si>
  <si>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</si>
  <si>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</si>
  <si>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</si>
  <si>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</si>
  <si>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</si>
  <si>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</si>
  <si>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</si>
  <si>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</si>
  <si>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</si>
  <si>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</si>
  <si>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</si>
  <si>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</si>
  <si>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</si>
  <si>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</si>
  <si>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</si>
  <si>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</si>
  <si>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</si>
  <si>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</si>
  <si>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</si>
  <si>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</si>
  <si>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</si>
  <si>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</si>
  <si>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</si>
  <si>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</si>
  <si>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</si>
  <si>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</si>
  <si>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</si>
  <si>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</si>
  <si>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</si>
  <si>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</si>
  <si>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</si>
  <si>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</si>
  <si>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</si>
  <si>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</si>
  <si>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</si>
  <si>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</si>
  <si>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</si>
  <si>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</si>
  <si>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</si>
  <si>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</si>
  <si>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</si>
  <si>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</si>
  <si>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</si>
  <si>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</si>
  <si>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</si>
  <si>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</si>
  <si>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</si>
  <si>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</si>
  <si>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</si>
  <si>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</si>
  <si>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</si>
  <si>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</si>
  <si>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</si>
  <si>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</si>
  <si>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</si>
  <si>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</si>
  <si>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</si>
  <si>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</si>
  <si>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</si>
  <si>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</si>
  <si>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</si>
  <si>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</si>
  <si>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</si>
  <si>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</si>
  <si>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</si>
  <si>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</si>
  <si>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</si>
  <si>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</si>
  <si>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</si>
  <si>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</si>
  <si>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</si>
  <si>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</si>
  <si>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</si>
  <si>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</si>
  <si>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</si>
  <si>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</si>
  <si>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</si>
  <si>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</si>
  <si>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</si>
  <si>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</si>
  <si>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</si>
  <si>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</si>
  <si>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</si>
  <si>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</si>
  <si>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</si>
  <si>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</si>
  <si>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</si>
  <si>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</si>
  <si>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</si>
  <si>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</si>
  <si>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</si>
  <si>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</si>
  <si>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</si>
  <si>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</si>
  <si>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</si>
  <si>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</si>
  <si>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</si>
  <si>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</si>
  <si>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</si>
  <si>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</si>
  <si>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</si>
  <si>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</si>
  <si>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</si>
  <si>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</si>
  <si>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</si>
  <si>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</si>
  <si>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</si>
  <si>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</si>
  <si>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</si>
  <si>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</si>
  <si>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</si>
  <si>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</si>
  <si>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</si>
  <si>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</si>
  <si>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</si>
  <si>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</si>
  <si>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</si>
  <si>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</si>
  <si>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</si>
  <si>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</si>
  <si>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</si>
  <si>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</si>
  <si>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</si>
  <si>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</si>
  <si>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</si>
  <si>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</si>
  <si>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</si>
  <si>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</si>
  <si>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</si>
  <si>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</si>
  <si>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</si>
  <si>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</si>
  <si>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</si>
  <si>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</si>
  <si>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</si>
  <si>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</si>
  <si>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</si>
  <si>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</si>
  <si>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</si>
  <si>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</si>
  <si>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</si>
  <si>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</si>
  <si>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</si>
  <si>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</si>
  <si>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</si>
  <si>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</si>
  <si>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</si>
  <si>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</si>
  <si>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</si>
  <si>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</si>
  <si>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</si>
  <si>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</si>
  <si>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</si>
  <si>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</si>
  <si>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</si>
  <si>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</si>
  <si>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</si>
  <si>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</si>
  <si>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</si>
  <si>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</si>
  <si>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</si>
  <si>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</si>
  <si>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</si>
  <si>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</si>
  <si>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</si>
  <si>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</si>
  <si>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</si>
  <si>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</si>
  <si>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</si>
  <si>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</si>
  <si>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</si>
  <si>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</si>
  <si>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</si>
  <si>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</si>
  <si>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</si>
  <si>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</si>
  <si>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</si>
  <si>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</si>
  <si>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</si>
  <si>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</si>
  <si>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</si>
  <si>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</si>
  <si>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</si>
  <si>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</si>
  <si>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</si>
  <si>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</si>
  <si>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</si>
  <si>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</si>
  <si>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</si>
  <si>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</si>
  <si>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</si>
  <si>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</si>
  <si>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</si>
  <si>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</si>
  <si>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</si>
  <si>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</si>
  <si>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</si>
  <si>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</si>
  <si>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</si>
  <si>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</si>
  <si>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</si>
  <si>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</si>
  <si>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</si>
  <si>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</si>
  <si>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</si>
  <si>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</si>
  <si>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</si>
  <si>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</si>
  <si>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</si>
  <si>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</si>
  <si>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</si>
  <si>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</si>
  <si>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</si>
  <si>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</si>
  <si>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</si>
  <si>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</si>
  <si>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</si>
  <si>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</si>
  <si>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</si>
  <si>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</si>
  <si>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</si>
  <si>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</si>
  <si>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</si>
  <si>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</si>
  <si>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</si>
  <si>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</si>
  <si>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</si>
  <si>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</si>
  <si>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</si>
  <si>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</si>
  <si>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</si>
  <si>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</si>
  <si>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</si>
  <si>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</si>
  <si>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</si>
  <si>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</si>
  <si>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</si>
  <si>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</si>
  <si>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</si>
  <si>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</si>
  <si>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</si>
  <si>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</si>
  <si>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</si>
  <si>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</si>
  <si>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</si>
  <si>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</si>
  <si>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</si>
  <si>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</si>
  <si>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</si>
  <si>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</si>
  <si>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</si>
  <si>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</si>
  <si>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</si>
  <si>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</si>
  <si>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</si>
  <si>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</si>
  <si>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</si>
  <si>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</si>
  <si>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</si>
  <si>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</si>
  <si>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</si>
  <si>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</si>
  <si>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</si>
  <si>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</si>
  <si>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</si>
  <si>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</si>
  <si>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</si>
  <si>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</si>
  <si>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</si>
  <si>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</si>
  <si>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</si>
  <si>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</si>
  <si>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</si>
  <si>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</si>
  <si>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</si>
  <si>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</si>
  <si>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</si>
  <si>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</si>
  <si>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</si>
  <si>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</si>
  <si>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</si>
  <si>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</si>
  <si>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</si>
  <si>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</si>
  <si>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</si>
  <si>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</si>
  <si>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</si>
  <si>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</si>
  <si>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</si>
  <si>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</si>
  <si>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</si>
  <si>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</si>
  <si>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</si>
  <si>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</si>
  <si>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</si>
  <si>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</si>
  <si>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</si>
  <si>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</si>
  <si>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</si>
  <si>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</si>
  <si>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</si>
  <si>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</si>
  <si>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</si>
  <si>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</si>
  <si>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</si>
  <si>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</si>
  <si>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</si>
  <si>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</si>
  <si>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</si>
  <si>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</si>
  <si>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</si>
  <si>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</si>
  <si>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</si>
  <si>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</si>
  <si>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</si>
  <si>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</si>
  <si>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</si>
  <si>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</si>
  <si>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</si>
  <si>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</si>
  <si>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</si>
  <si>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</si>
  <si>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</si>
  <si>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</si>
  <si>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</si>
  <si>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</si>
  <si>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</si>
  <si>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</si>
  <si>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</si>
  <si>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</si>
  <si>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</si>
  <si>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</si>
  <si>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</si>
  <si>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</si>
  <si>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</si>
  <si>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</si>
  <si>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</si>
  <si>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</si>
  <si>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</si>
  <si>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</si>
  <si>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</si>
  <si>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</si>
  <si>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</si>
  <si>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</si>
  <si>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</si>
  <si>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</si>
  <si>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</si>
  <si>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</si>
  <si>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</si>
  <si>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</si>
  <si>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</si>
  <si>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</si>
  <si>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</si>
  <si>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</si>
  <si>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</si>
  <si>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</si>
  <si>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</si>
  <si>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</si>
  <si>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</si>
  <si>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</si>
  <si>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</si>
  <si>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</si>
  <si>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</si>
  <si>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</si>
  <si>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</si>
  <si>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</si>
  <si>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</si>
  <si>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</si>
  <si>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</si>
  <si>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</si>
  <si>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</si>
  <si>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</si>
  <si>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</si>
  <si>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</si>
  <si>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</si>
  <si>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</si>
  <si>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</si>
  <si>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</si>
  <si>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</si>
  <si>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</si>
  <si>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</si>
  <si>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</si>
  <si>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</si>
  <si>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</si>
  <si>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</si>
  <si>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</si>
  <si>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</si>
  <si>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</si>
  <si>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</si>
  <si>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</si>
  <si>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</si>
  <si>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</si>
  <si>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</si>
  <si>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</si>
  <si>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</si>
  <si>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</si>
  <si>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</si>
  <si>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</si>
  <si>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</si>
  <si>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</si>
  <si>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</si>
  <si>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</si>
  <si>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</si>
  <si>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</si>
  <si>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</si>
  <si>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</si>
  <si>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</si>
  <si>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</si>
  <si>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</si>
  <si>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</si>
  <si>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</si>
  <si>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</si>
  <si>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</si>
  <si>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</si>
  <si>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</si>
  <si>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</si>
  <si>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</si>
  <si>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</si>
  <si>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</si>
  <si>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</si>
  <si>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</si>
  <si>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</si>
  <si>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</si>
  <si>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</si>
  <si>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</si>
  <si>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</si>
  <si>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</si>
  <si>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</si>
  <si>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</si>
  <si>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</si>
  <si>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</si>
  <si>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</si>
  <si>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</si>
  <si>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</si>
  <si>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</si>
  <si>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</si>
  <si>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</si>
  <si>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</si>
  <si>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</si>
  <si>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</si>
  <si>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</si>
  <si>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</si>
  <si>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</si>
  <si>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</si>
  <si>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</si>
  <si>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</si>
  <si>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</si>
  <si>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</si>
  <si>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</si>
  <si>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</si>
  <si>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</si>
  <si>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</si>
  <si>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</si>
  <si>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</si>
  <si>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</si>
  <si>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</si>
  <si>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</si>
  <si>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</si>
  <si>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</si>
  <si>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</si>
  <si>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</si>
  <si>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</si>
  <si>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</si>
  <si>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</si>
  <si>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</si>
  <si>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</si>
  <si>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</si>
  <si>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</si>
  <si>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</si>
  <si>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</si>
  <si>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</si>
  <si>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</si>
  <si>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</si>
  <si>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</si>
  <si>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</si>
  <si>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</si>
  <si>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</si>
  <si>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</si>
  <si>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</si>
  <si>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</si>
  <si>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</si>
  <si>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</si>
  <si>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</si>
  <si>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</si>
  <si>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</si>
  <si>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</si>
  <si>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</si>
  <si>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</si>
  <si>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</si>
  <si>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</si>
  <si>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</si>
  <si>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</si>
  <si>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</si>
  <si>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</si>
  <si>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</si>
  <si>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</si>
  <si>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</si>
  <si>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</si>
  <si>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</si>
  <si>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</si>
  <si>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</si>
  <si>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</si>
  <si>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</si>
  <si>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</si>
  <si>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</si>
  <si>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</si>
  <si>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</si>
  <si>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</si>
  <si>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</si>
  <si>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</si>
  <si>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</si>
  <si>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</si>
  <si>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</si>
  <si>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</si>
  <si>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</si>
  <si>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</si>
  <si>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</si>
  <si>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</si>
  <si>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</si>
  <si>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</si>
  <si>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</si>
  <si>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</si>
  <si>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</si>
  <si>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</si>
  <si>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</si>
  <si>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</si>
  <si>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</si>
  <si>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</si>
  <si>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</si>
  <si>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</si>
  <si>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</si>
  <si>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</si>
  <si>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</si>
  <si>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</si>
  <si>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</si>
  <si>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</si>
  <si>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</si>
  <si>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</si>
  <si>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</si>
  <si>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</si>
  <si>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</si>
  <si>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</si>
  <si>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</si>
  <si>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</si>
  <si>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</si>
  <si>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</si>
  <si>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</si>
  <si>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</si>
  <si>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</si>
  <si>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</si>
  <si>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</si>
  <si>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</si>
  <si>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</si>
  <si>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</si>
  <si>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</si>
  <si>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</si>
  <si>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</si>
  <si>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</si>
  <si>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</si>
  <si>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</si>
  <si>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</si>
  <si>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</si>
  <si>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</si>
  <si>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</si>
  <si>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</si>
  <si>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</si>
  <si>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</si>
  <si>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</si>
  <si>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</si>
  <si>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</si>
  <si>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</si>
  <si>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</si>
  <si>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</si>
  <si>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</si>
  <si>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</si>
  <si>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</si>
  <si>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</si>
  <si>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</si>
  <si>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</si>
  <si>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</si>
  <si>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</si>
  <si>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</si>
  <si>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</si>
  <si>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</si>
  <si>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</si>
  <si>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</si>
  <si>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</si>
  <si>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</si>
  <si>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</si>
  <si>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</si>
  <si>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</si>
  <si>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</si>
  <si>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</si>
  <si>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</si>
  <si>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</si>
  <si>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</si>
  <si>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</si>
  <si>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</si>
  <si>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</si>
  <si>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</si>
  <si>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</si>
  <si>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</si>
  <si>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</si>
  <si>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</si>
  <si>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</si>
  <si>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</si>
  <si>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</si>
  <si>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</si>
  <si>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</si>
  <si>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</si>
  <si>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</si>
  <si>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</si>
  <si>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</si>
  <si>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</si>
  <si>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</si>
  <si>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</si>
  <si>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</si>
  <si>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</si>
  <si>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</si>
  <si>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</si>
  <si>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</si>
  <si>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</si>
  <si>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</si>
  <si>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</si>
  <si>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</si>
  <si>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</si>
  <si>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</si>
  <si>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</si>
  <si>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</si>
  <si>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</si>
  <si>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</si>
  <si>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</si>
  <si>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</si>
  <si>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</si>
  <si>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</si>
  <si>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</si>
  <si>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</si>
  <si>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</si>
  <si>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</si>
  <si>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</si>
  <si>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</si>
  <si>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</si>
  <si>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</si>
  <si>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</si>
  <si>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</si>
  <si>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</si>
  <si>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</si>
  <si>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</si>
  <si>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</si>
  <si>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</si>
  <si>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</si>
  <si>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</si>
  <si>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</si>
  <si>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</si>
  <si>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</si>
  <si>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</si>
  <si>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</si>
  <si>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</si>
  <si>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</si>
  <si>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</si>
  <si>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</si>
  <si>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</si>
  <si>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</si>
  <si>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</si>
  <si>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</si>
  <si>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</si>
  <si>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</si>
  <si>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</si>
  <si>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</si>
  <si>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</si>
  <si>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</si>
  <si>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</si>
  <si>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</si>
  <si>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</si>
  <si>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</si>
  <si>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</si>
  <si>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</si>
  <si>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</si>
  <si>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</si>
  <si>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</si>
  <si>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</si>
  <si>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</si>
  <si>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</si>
  <si>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</si>
  <si>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</si>
  <si>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</si>
  <si>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</si>
  <si>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</si>
  <si>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</si>
  <si>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</si>
  <si>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</si>
  <si>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</si>
  <si>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</si>
  <si>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</si>
  <si>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</si>
  <si>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</si>
  <si>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</si>
  <si>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</si>
  <si>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</si>
  <si>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</si>
  <si>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</si>
  <si>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</si>
  <si>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</si>
  <si>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</si>
  <si>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</si>
  <si>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</si>
  <si>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</si>
  <si>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</si>
  <si>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</si>
  <si>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</si>
  <si>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</si>
  <si>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</si>
  <si>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</si>
  <si>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</si>
  <si>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</si>
  <si>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</si>
  <si>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</si>
  <si>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</si>
  <si>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</si>
  <si>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</si>
  <si>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</si>
  <si>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</si>
  <si>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</si>
  <si>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</si>
  <si>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</si>
  <si>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</si>
  <si>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</si>
  <si>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</si>
  <si>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</si>
  <si>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</si>
  <si>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</si>
  <si>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</si>
  <si>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</si>
  <si>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</si>
  <si>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</si>
  <si>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</si>
  <si>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</si>
  <si>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</si>
  <si>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</si>
  <si>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</si>
  <si>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</si>
  <si>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</si>
  <si>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</si>
  <si>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</si>
  <si>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</si>
  <si>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</si>
  <si>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</si>
  <si>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</si>
  <si>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</si>
  <si>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</si>
  <si>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</si>
  <si>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</si>
  <si>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</si>
  <si>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</si>
  <si>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</si>
  <si>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</si>
  <si>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</si>
  <si>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</si>
  <si>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</si>
  <si>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</si>
  <si>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</si>
  <si>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</si>
  <si>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</si>
  <si>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</si>
  <si>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</si>
  <si>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</si>
  <si>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</si>
  <si>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</si>
  <si>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</si>
  <si>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</si>
  <si>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</si>
  <si>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</si>
  <si>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</si>
  <si>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</si>
  <si>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</si>
  <si>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</si>
  <si>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</si>
  <si>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</si>
  <si>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</si>
  <si>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</si>
  <si>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</si>
  <si>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</si>
  <si>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</si>
  <si>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</si>
  <si>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</si>
  <si>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</si>
  <si>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</si>
  <si>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</si>
  <si>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</si>
  <si>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</si>
  <si>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</si>
  <si>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</si>
  <si>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</si>
  <si>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</si>
  <si>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</si>
  <si>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</si>
  <si>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</si>
  <si>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</si>
  <si>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</si>
  <si>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</si>
  <si>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</si>
  <si>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</si>
  <si>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</si>
  <si>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</si>
  <si>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</si>
  <si>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</si>
  <si>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</si>
  <si>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</si>
  <si>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</si>
  <si>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</si>
  <si>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</si>
  <si>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</si>
  <si>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</si>
  <si>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</si>
  <si>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</si>
  <si>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</si>
  <si>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</si>
  <si>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</si>
  <si>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</si>
  <si>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</si>
  <si>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</si>
  <si>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</si>
  <si>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</si>
  <si>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</si>
  <si>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</si>
  <si>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</si>
  <si>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</si>
  <si>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</si>
  <si>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</si>
  <si>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</si>
  <si>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</si>
  <si>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</si>
  <si>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</si>
  <si>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</si>
  <si>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</si>
  <si>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</si>
  <si>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</si>
  <si>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</si>
  <si>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</si>
  <si>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</si>
  <si>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</si>
  <si>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</si>
  <si>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</si>
  <si>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</si>
  <si>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</si>
  <si>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</si>
  <si>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</si>
  <si>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</si>
  <si>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</si>
  <si>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</si>
  <si>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</si>
  <si>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</si>
  <si>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</si>
  <si>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</si>
  <si>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</si>
  <si>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</si>
  <si>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</si>
  <si>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</si>
  <si>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</si>
  <si>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</si>
  <si>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</si>
  <si>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</si>
  <si>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</si>
  <si>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</si>
  <si>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</si>
  <si>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</si>
  <si>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</si>
  <si>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</si>
  <si>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</si>
  <si>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</si>
  <si>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</si>
  <si>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</si>
  <si>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</si>
  <si>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</si>
  <si>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</si>
  <si>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</si>
  <si>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</si>
  <si>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</si>
  <si>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</si>
  <si>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</si>
  <si>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</si>
  <si>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</si>
  <si>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</si>
  <si>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</si>
  <si>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</si>
  <si>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</si>
  <si>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</si>
  <si>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</si>
  <si>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</si>
  <si>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</si>
  <si>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</si>
  <si>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</si>
  <si>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</si>
  <si>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</si>
  <si>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</si>
  <si>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</si>
  <si>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</si>
  <si>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</si>
  <si>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</si>
  <si>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</si>
  <si>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</si>
  <si>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</si>
  <si>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</si>
  <si>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</si>
  <si>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</si>
  <si>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</si>
  <si>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</si>
  <si>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</si>
  <si>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</si>
  <si>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</si>
  <si>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</si>
  <si>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</si>
  <si>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</si>
  <si>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</si>
  <si>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</si>
  <si>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</si>
  <si>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</si>
  <si>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</si>
  <si>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</si>
  <si>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</si>
  <si>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</si>
  <si>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</si>
  <si>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</si>
  <si>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</si>
  <si>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</si>
  <si>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</si>
  <si>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</si>
  <si>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</si>
  <si>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</si>
  <si>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</si>
  <si>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</si>
  <si>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</si>
  <si>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</si>
  <si>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</si>
  <si>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</si>
  <si>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</si>
  <si>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</si>
  <si>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</si>
  <si>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</si>
  <si>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</si>
  <si>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</si>
  <si>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</si>
  <si>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</si>
  <si>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</si>
  <si>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</si>
  <si>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</si>
  <si>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</si>
  <si>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</si>
  <si>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</si>
  <si>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</si>
  <si>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</si>
  <si>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</si>
  <si>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</si>
  <si>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</si>
  <si>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</si>
  <si>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</si>
  <si>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</si>
  <si>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</si>
  <si>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</si>
  <si>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</si>
  <si>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</si>
  <si>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</si>
  <si>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</si>
  <si>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</si>
  <si>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</si>
  <si>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</si>
  <si>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</si>
  <si>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</si>
  <si>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</si>
  <si>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</si>
  <si>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</si>
  <si>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</si>
  <si>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</si>
  <si>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</si>
  <si>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</si>
  <si>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</si>
  <si>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</si>
  <si>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</si>
  <si>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</si>
  <si>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</si>
  <si>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</si>
  <si>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</si>
  <si>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</si>
  <si>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</si>
  <si>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</si>
  <si>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</si>
  <si>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</si>
  <si>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</si>
  <si>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</si>
  <si>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</si>
  <si>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</si>
  <si>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</si>
  <si>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</si>
  <si>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</si>
  <si>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</si>
  <si>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</si>
  <si>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</si>
  <si>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</si>
  <si>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</si>
  <si>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</si>
  <si>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</si>
  <si>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</si>
  <si>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</si>
  <si>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</si>
  <si>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</si>
  <si>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</si>
  <si>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</si>
  <si>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</si>
  <si>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</si>
  <si>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</si>
  <si>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</si>
  <si>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</si>
  <si>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</si>
  <si>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</si>
  <si>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</si>
  <si>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</si>
  <si>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</si>
  <si>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</si>
  <si>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</si>
  <si>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</si>
  <si>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</si>
  <si>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</si>
  <si>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</si>
  <si>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</si>
  <si>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</si>
  <si>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</si>
  <si>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</si>
  <si>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</si>
  <si>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</si>
  <si>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</si>
  <si>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</si>
  <si>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</si>
  <si>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</si>
  <si>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</si>
  <si>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</si>
  <si>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</si>
  <si>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</si>
  <si>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</si>
  <si>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</si>
  <si>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</si>
  <si>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</si>
  <si>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</si>
  <si>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</si>
  <si>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</si>
  <si>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</si>
  <si>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</si>
  <si>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</si>
  <si>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</si>
  <si>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</si>
  <si>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</si>
  <si>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</si>
  <si>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</si>
  <si>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</si>
  <si>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</si>
  <si>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</si>
  <si>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</si>
  <si>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</si>
  <si>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</si>
  <si>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</si>
  <si>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</si>
  <si>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</si>
  <si>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</si>
  <si>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</si>
  <si>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</si>
  <si>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</si>
  <si>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</si>
  <si>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</si>
  <si>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</si>
  <si>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</si>
  <si>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</si>
  <si>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</si>
  <si>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</si>
  <si>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</si>
  <si>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</si>
  <si>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</si>
  <si>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</si>
  <si>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</si>
  <si>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</si>
  <si>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</si>
  <si>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</si>
  <si>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</si>
  <si>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</si>
  <si>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</si>
  <si>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</si>
  <si>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</si>
  <si>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</si>
  <si>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</si>
  <si>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</si>
  <si>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</si>
  <si>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</si>
  <si>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</si>
  <si>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</si>
  <si>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</si>
  <si>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</si>
  <si>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</si>
  <si>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</si>
  <si>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</si>
  <si>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</si>
  <si>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</si>
  <si>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</si>
  <si>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</si>
  <si>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</si>
  <si>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</si>
  <si>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</si>
  <si>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</si>
  <si>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</si>
  <si>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</si>
  <si>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</si>
  <si>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</si>
  <si>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</si>
  <si>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</si>
  <si>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</si>
  <si>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</si>
  <si>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</si>
  <si>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</si>
  <si>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</si>
  <si>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</si>
  <si>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</si>
  <si>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</si>
  <si>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</si>
  <si>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</si>
  <si>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</si>
  <si>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</si>
  <si>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</si>
  <si>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</si>
  <si>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</si>
  <si>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</si>
  <si>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</si>
  <si>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</si>
  <si>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</si>
  <si>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</si>
  <si>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</si>
  <si>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</si>
  <si>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</si>
  <si>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</si>
  <si>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</si>
  <si>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</si>
  <si>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</si>
  <si>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</si>
  <si>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</si>
  <si>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</si>
  <si>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</si>
  <si>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</si>
  <si>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</si>
  <si>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</si>
  <si>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</si>
  <si>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</si>
  <si>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</si>
  <si>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</si>
  <si>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</si>
  <si>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</si>
  <si>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</si>
  <si>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</si>
  <si>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</si>
  <si>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</si>
  <si>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</si>
  <si>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</si>
  <si>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</si>
  <si>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</si>
  <si>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</si>
  <si>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</si>
  <si>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</si>
  <si>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</si>
  <si>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</si>
  <si>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</si>
  <si>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</si>
  <si>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</si>
  <si>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</si>
  <si>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</si>
  <si>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</si>
  <si>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</si>
  <si>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</si>
  <si>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</si>
  <si>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</si>
  <si>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</si>
  <si>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</si>
  <si>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</si>
  <si>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</si>
  <si>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</si>
  <si>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</si>
  <si>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</si>
  <si>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</si>
  <si>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</si>
  <si>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</si>
  <si>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</si>
  <si>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</si>
  <si>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</si>
  <si>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</si>
  <si>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</si>
  <si>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</si>
  <si>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</si>
  <si>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</si>
  <si>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</si>
  <si>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</si>
  <si>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</si>
  <si>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</si>
  <si>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</si>
  <si>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</si>
  <si>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</si>
  <si>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</si>
  <si>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</si>
  <si>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</si>
  <si>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</si>
  <si>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</si>
  <si>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</si>
  <si>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</si>
  <si>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</si>
  <si>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</si>
  <si>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</si>
  <si>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</si>
  <si>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</si>
  <si>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</si>
  <si>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</si>
  <si>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</si>
  <si>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</si>
  <si>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</si>
  <si>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</si>
  <si>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</si>
  <si>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</si>
  <si>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</si>
  <si>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</si>
  <si>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</si>
  <si>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</si>
  <si>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</si>
  <si>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</si>
  <si>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</si>
  <si>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</si>
  <si>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</si>
  <si>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</si>
  <si>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</si>
  <si>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</si>
  <si>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</si>
  <si>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</si>
  <si>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</si>
  <si>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</si>
  <si>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</si>
  <si>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</si>
  <si>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</si>
  <si>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</si>
  <si>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</si>
  <si>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</si>
  <si>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</si>
  <si>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</si>
  <si>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</si>
  <si>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</si>
  <si>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</si>
  <si>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</si>
  <si>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</si>
  <si>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</si>
  <si>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</si>
  <si>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</si>
  <si>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</si>
  <si>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</si>
  <si>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</si>
  <si>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</si>
  <si>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</si>
  <si>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</si>
  <si>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</si>
  <si>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</si>
  <si>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</si>
  <si>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</si>
  <si>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</si>
  <si>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</si>
  <si>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</si>
  <si>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</si>
  <si>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</si>
  <si>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</si>
  <si>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</si>
  <si>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</si>
  <si>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</si>
  <si>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</si>
  <si>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</si>
  <si>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</si>
  <si>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</si>
  <si>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</si>
  <si>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</si>
  <si>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</si>
  <si>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</si>
  <si>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</si>
  <si>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</si>
  <si>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</si>
  <si>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</si>
  <si>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</si>
  <si>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</si>
  <si>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</si>
  <si>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</si>
  <si>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</si>
  <si>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</si>
  <si>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</si>
  <si>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</si>
  <si>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</si>
  <si>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</si>
  <si>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</si>
  <si>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</si>
  <si>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</si>
  <si>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</si>
  <si>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</si>
  <si>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</si>
  <si>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</si>
  <si>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</si>
  <si>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</si>
  <si>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</si>
  <si>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</si>
  <si>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</si>
  <si>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</si>
  <si>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</si>
  <si>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</si>
  <si>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</si>
  <si>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</si>
  <si>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</si>
  <si>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</si>
  <si>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</si>
  <si>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</si>
  <si>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</si>
  <si>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</si>
  <si>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</si>
  <si>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</si>
  <si>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</si>
  <si>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</si>
  <si>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</si>
  <si>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</si>
  <si>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</si>
  <si>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</si>
  <si>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</si>
  <si>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</si>
  <si>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</si>
  <si>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</si>
  <si>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</si>
  <si>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</si>
  <si>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</si>
  <si>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</si>
  <si>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</si>
  <si>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</si>
  <si>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</si>
  <si>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</si>
  <si>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</si>
  <si>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</si>
  <si>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</si>
  <si>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</si>
  <si>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</si>
  <si>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</si>
  <si>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</si>
  <si>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</si>
  <si>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</si>
  <si>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</si>
  <si>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</si>
  <si>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</si>
  <si>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</si>
  <si>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</si>
  <si>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</si>
  <si>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</si>
  <si>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</si>
  <si>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</si>
  <si>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</si>
  <si>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</si>
  <si>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</si>
  <si>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</si>
  <si>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</si>
  <si>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</si>
  <si>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</si>
  <si>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</si>
  <si>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</si>
  <si>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</si>
  <si>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</si>
  <si>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</si>
  <si>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</si>
  <si>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</si>
  <si>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</si>
  <si>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</si>
  <si>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</si>
  <si>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</si>
  <si>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</si>
  <si>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</si>
  <si>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</si>
  <si>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</si>
  <si>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</si>
  <si>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</si>
  <si>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</si>
  <si>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</si>
  <si>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</si>
  <si>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</si>
  <si>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</si>
  <si>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</si>
  <si>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</si>
  <si>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</si>
  <si>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</si>
  <si>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</si>
  <si>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</si>
  <si>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</si>
  <si>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</si>
  <si>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</si>
  <si>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</si>
  <si>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</si>
  <si>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</si>
  <si>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</si>
  <si>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</si>
  <si>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</si>
  <si>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</si>
  <si>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</si>
  <si>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</si>
  <si>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</si>
  <si>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</si>
  <si>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</si>
  <si>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</si>
  <si>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</si>
  <si>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</si>
  <si>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</si>
  <si>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</si>
  <si>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</si>
  <si>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</si>
  <si>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</si>
  <si>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</si>
  <si>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</si>
  <si>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</si>
  <si>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</si>
  <si>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</si>
  <si>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</si>
  <si>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</si>
  <si>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</si>
  <si>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</si>
  <si>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</si>
  <si>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</si>
  <si>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</si>
  <si>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</si>
  <si>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</si>
  <si>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</si>
  <si>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</si>
  <si>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</si>
  <si>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</si>
  <si>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</si>
  <si>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</si>
  <si>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</si>
  <si>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</si>
  <si>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</si>
  <si>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</si>
  <si>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</si>
  <si>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</si>
  <si>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</si>
  <si>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</si>
  <si>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</si>
  <si>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</si>
  <si>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</si>
  <si>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</si>
  <si>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</si>
  <si>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</si>
  <si>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</si>
  <si>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</si>
  <si>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</si>
  <si>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</si>
  <si>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</si>
  <si>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</si>
  <si>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</si>
  <si>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</si>
  <si>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</si>
  <si>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</si>
  <si>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</si>
  <si>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</si>
  <si>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</si>
  <si>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</si>
  <si>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</si>
  <si>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</si>
  <si>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</si>
  <si>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</si>
  <si>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</si>
  <si>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</si>
  <si>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</si>
  <si>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</si>
  <si>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</si>
  <si>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</si>
  <si>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</si>
  <si>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</si>
  <si>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</si>
  <si>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</si>
  <si>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</si>
  <si>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</si>
  <si>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</si>
  <si>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</si>
  <si>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</si>
  <si>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</si>
  <si>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</si>
  <si>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</si>
  <si>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</si>
  <si>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</si>
  <si>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</si>
  <si>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</si>
  <si>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</si>
  <si>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</si>
  <si>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</si>
  <si>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</si>
  <si>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</si>
  <si>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</si>
  <si>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</si>
  <si>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</si>
  <si>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</si>
  <si>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</si>
  <si>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</si>
  <si>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</si>
  <si>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</si>
  <si>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</si>
  <si>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</si>
  <si>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</si>
  <si>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</si>
  <si>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</si>
  <si>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</si>
  <si>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</si>
  <si>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</si>
  <si>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</si>
  <si>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</si>
  <si>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</si>
  <si>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</si>
  <si>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</si>
  <si>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</si>
  <si>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</si>
  <si>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</si>
  <si>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</si>
  <si>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</si>
  <si>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</si>
  <si>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</si>
  <si>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</si>
  <si>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</si>
  <si>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</si>
  <si>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</si>
  <si>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</si>
  <si>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</si>
  <si>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</si>
  <si>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</si>
  <si>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</si>
  <si>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</si>
  <si>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</si>
  <si>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</si>
  <si>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</si>
  <si>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</si>
  <si>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</si>
  <si>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</si>
  <si>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</si>
  <si>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</si>
  <si>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</si>
  <si>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</si>
  <si>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</si>
  <si>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</si>
  <si>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</si>
  <si>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</si>
  <si>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</si>
  <si>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</si>
  <si>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</si>
  <si>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</si>
  <si>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</si>
  <si>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</si>
  <si>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</si>
  <si>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</si>
  <si>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</si>
  <si>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</si>
  <si>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</si>
  <si>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</si>
  <si>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</si>
  <si>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</si>
  <si>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</si>
  <si>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</si>
  <si>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</si>
  <si>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</si>
  <si>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</si>
  <si>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</si>
  <si>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</si>
  <si>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</si>
  <si>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</si>
  <si>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</si>
  <si>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</si>
  <si>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</si>
  <si>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</si>
  <si>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</si>
  <si>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</si>
  <si>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</si>
  <si>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</si>
  <si>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</si>
  <si>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</si>
  <si>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</si>
  <si>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</si>
  <si>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</si>
  <si>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</si>
  <si>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</si>
  <si>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</si>
  <si>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</si>
  <si>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</si>
  <si>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</si>
  <si>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</si>
  <si>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</si>
  <si>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</si>
  <si>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</si>
  <si>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</si>
  <si>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</si>
  <si>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</si>
  <si>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</si>
  <si>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</si>
  <si>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</si>
  <si>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</si>
  <si>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</si>
  <si>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</si>
  <si>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</si>
  <si>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</si>
  <si>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</si>
  <si>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</si>
  <si>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</si>
  <si>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</si>
  <si>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</si>
  <si>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</si>
  <si>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</si>
  <si>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</si>
  <si>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</si>
  <si>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</si>
  <si>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</si>
  <si>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</si>
  <si>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</si>
  <si>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</si>
  <si>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</si>
  <si>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</si>
  <si>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</si>
  <si>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</si>
  <si>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</si>
  <si>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</si>
  <si>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</si>
  <si>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</si>
  <si>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</si>
  <si>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</si>
  <si>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</si>
  <si>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</si>
  <si>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</si>
  <si>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</si>
  <si>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</si>
  <si>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</si>
  <si>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</si>
  <si>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</si>
  <si>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</si>
  <si>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</si>
  <si>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</si>
  <si>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</si>
  <si>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</si>
  <si>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</si>
  <si>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</si>
  <si>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</si>
  <si>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</si>
  <si>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</si>
  <si>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</si>
  <si>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</si>
  <si>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</si>
  <si>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</si>
  <si>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</si>
  <si>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</si>
  <si>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</si>
  <si>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</si>
  <si>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</si>
  <si>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</si>
  <si>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</si>
  <si>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</si>
  <si>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</si>
  <si>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</si>
  <si>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</si>
  <si>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</si>
  <si>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</si>
  <si>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</si>
  <si>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</si>
  <si>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</si>
  <si>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</si>
  <si>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</si>
  <si>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</si>
  <si>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</si>
  <si>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</si>
  <si>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</si>
  <si>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</si>
  <si>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</si>
  <si>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</si>
  <si>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</si>
  <si>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</si>
  <si>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</si>
  <si>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</si>
  <si>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</si>
  <si>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</si>
  <si>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</si>
  <si>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</si>
  <si>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</si>
  <si>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</si>
  <si>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</si>
  <si>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</si>
  <si>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</si>
  <si>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</si>
  <si>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</si>
  <si>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</si>
  <si>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</si>
  <si>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</si>
  <si>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</si>
  <si>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</si>
  <si>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</si>
  <si>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</si>
  <si>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</si>
  <si>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</si>
  <si>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</si>
  <si>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</si>
  <si>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</si>
  <si>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</si>
  <si>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</si>
  <si>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</si>
  <si>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</si>
  <si>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</si>
  <si>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</si>
  <si>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</si>
  <si>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</si>
  <si>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</si>
  <si>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</si>
  <si>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</si>
  <si>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</si>
  <si>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</si>
  <si>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</si>
  <si>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</si>
  <si>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</si>
  <si>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</si>
  <si>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</si>
  <si>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</si>
  <si>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</si>
  <si>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</si>
  <si>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</si>
  <si>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</si>
  <si>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</si>
  <si>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</si>
  <si>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</si>
  <si>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</si>
  <si>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</si>
  <si>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</si>
  <si>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</si>
  <si>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</si>
  <si>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</si>
  <si>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</si>
  <si>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</si>
  <si>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</si>
  <si>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</si>
  <si>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</si>
  <si>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</si>
  <si>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</si>
  <si>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</si>
  <si>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</si>
  <si>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</si>
  <si>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</si>
  <si>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</si>
  <si>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</si>
  <si>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</si>
  <si>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</si>
  <si>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</si>
  <si>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</si>
  <si>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</si>
  <si>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</si>
  <si>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</si>
  <si>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</si>
  <si>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</si>
  <si>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</si>
  <si>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</si>
  <si>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</si>
  <si>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</si>
  <si>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</si>
  <si>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</si>
  <si>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</si>
  <si>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</si>
  <si>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</si>
  <si>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</si>
  <si>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</si>
  <si>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</si>
  <si>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</si>
  <si>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</si>
  <si>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</si>
  <si>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</si>
  <si>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</si>
  <si>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</si>
  <si>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</si>
  <si>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</si>
  <si>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</si>
  <si>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</si>
  <si>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</si>
  <si>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</si>
  <si>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</si>
  <si>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</si>
  <si>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</si>
  <si>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</si>
  <si>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</si>
  <si>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</si>
  <si>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</si>
  <si>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</si>
  <si>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</si>
  <si>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</si>
  <si>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</si>
  <si>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</si>
  <si>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</si>
  <si>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</si>
  <si>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</si>
  <si>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</si>
  <si>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</si>
  <si>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</si>
  <si>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</si>
  <si>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</si>
  <si>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</si>
  <si>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</si>
  <si>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</si>
  <si>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</si>
  <si>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</si>
  <si>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</si>
  <si>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</si>
  <si>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</si>
  <si>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</si>
  <si>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</si>
  <si>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</si>
  <si>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</si>
  <si>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</si>
  <si>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</si>
  <si>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</si>
  <si>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</si>
  <si>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</si>
  <si>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</si>
  <si>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</si>
  <si>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</si>
  <si>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</si>
  <si>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</si>
  <si>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</si>
  <si>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</si>
  <si>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</si>
  <si>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</si>
  <si>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</si>
  <si>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</si>
  <si>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</si>
  <si>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</si>
  <si>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</si>
  <si>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</si>
  <si>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</si>
  <si>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</si>
  <si>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</si>
  <si>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</si>
  <si>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</si>
  <si>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</si>
  <si>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</si>
  <si>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</si>
  <si>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</si>
  <si>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</si>
  <si>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</si>
  <si>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</si>
  <si>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</si>
  <si>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</si>
  <si>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</si>
  <si>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</si>
  <si>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</si>
  <si>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</si>
  <si>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</si>
  <si>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</si>
  <si>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</si>
  <si>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</si>
  <si>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</si>
  <si>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</si>
  <si>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</si>
  <si>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</si>
  <si>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</si>
  <si>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</si>
  <si>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</si>
  <si>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</si>
  <si>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</si>
  <si>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</si>
  <si>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</si>
  <si>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</si>
  <si>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</si>
  <si>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</si>
  <si>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</si>
  <si>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</si>
  <si>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</si>
  <si>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</si>
  <si>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</si>
  <si>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</si>
  <si>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</si>
  <si>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</si>
  <si>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</si>
  <si>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</si>
  <si>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</si>
  <si>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</si>
  <si>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</si>
  <si>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</si>
  <si>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</si>
  <si>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</si>
  <si>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</si>
  <si>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</si>
  <si>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</si>
  <si>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</si>
  <si>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</si>
  <si>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</si>
  <si>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</si>
  <si>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</si>
  <si>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</si>
  <si>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</si>
  <si>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</si>
  <si>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</si>
  <si>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</si>
  <si>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</si>
  <si>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</si>
  <si>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</si>
  <si>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</si>
  <si>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</si>
  <si>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</si>
  <si>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</si>
  <si>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</si>
  <si>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</si>
  <si>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</si>
  <si>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</si>
  <si>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</si>
  <si>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</si>
  <si>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</si>
  <si>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</si>
  <si>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</si>
  <si>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</si>
  <si>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</si>
  <si>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</si>
  <si>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</si>
  <si>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</si>
  <si>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</si>
  <si>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</si>
  <si>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</si>
  <si>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</si>
  <si>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</si>
  <si>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</si>
  <si>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</si>
  <si>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</si>
  <si>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</si>
  <si>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</si>
  <si>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</si>
  <si>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</si>
  <si>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</si>
  <si>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</si>
  <si>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</si>
  <si>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</si>
  <si>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</si>
  <si>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</si>
  <si>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</si>
  <si>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</si>
  <si>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</si>
  <si>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</si>
  <si>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</si>
  <si>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</si>
  <si>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</si>
  <si>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</si>
  <si>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</si>
  <si>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</si>
  <si>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</si>
  <si>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</si>
  <si>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</si>
  <si>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</si>
  <si>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</si>
  <si>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</si>
  <si>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</si>
  <si>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</si>
  <si>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</si>
  <si>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</si>
  <si>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</si>
  <si>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</si>
  <si>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</si>
  <si>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</si>
  <si>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</si>
  <si>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</si>
  <si>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</si>
  <si>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</si>
  <si>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</si>
  <si>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</si>
  <si>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</si>
  <si>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</si>
  <si>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</si>
  <si>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</si>
  <si>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</si>
  <si>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</si>
  <si>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</si>
  <si>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</si>
  <si>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</si>
  <si>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</si>
  <si>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</si>
  <si>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</si>
  <si>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</si>
  <si>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</si>
  <si>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</si>
  <si>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</si>
  <si>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</si>
  <si>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</si>
  <si>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</si>
  <si>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</si>
  <si>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</si>
  <si>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</si>
  <si>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</si>
  <si>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</si>
  <si>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</si>
  <si>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</si>
  <si>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</si>
  <si>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</si>
  <si>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</si>
  <si>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</si>
  <si>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</si>
  <si>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</si>
  <si>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</si>
  <si>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</si>
  <si>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</si>
  <si>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</si>
  <si>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</si>
  <si>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</si>
  <si>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</si>
  <si>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</si>
  <si>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</si>
  <si>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</si>
  <si>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</si>
  <si>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</si>
  <si>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</si>
  <si>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</si>
  <si>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</si>
  <si>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</si>
  <si>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</si>
  <si>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</si>
  <si>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</si>
  <si>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</si>
  <si>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</si>
  <si>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</si>
  <si>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</si>
  <si>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</si>
  <si>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</si>
  <si>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</si>
  <si>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</si>
  <si>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</si>
  <si>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</si>
  <si>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</si>
  <si>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</si>
  <si>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</si>
  <si>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</si>
  <si>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</si>
  <si>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</si>
  <si>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</si>
  <si>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</si>
  <si>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</si>
  <si>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</si>
  <si>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</si>
  <si>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</si>
  <si>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</si>
  <si>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</si>
  <si>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</si>
  <si>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</si>
  <si>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</si>
  <si>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</si>
  <si>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</si>
  <si>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</si>
  <si>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</si>
  <si>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</si>
  <si>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</si>
  <si>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</si>
  <si>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</si>
  <si>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</si>
  <si>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</si>
  <si>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</si>
  <si>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</si>
  <si>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</si>
  <si>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</si>
  <si>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</si>
  <si>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</si>
  <si>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</si>
  <si>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</si>
  <si>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</si>
  <si>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</si>
  <si>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</si>
  <si>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</si>
  <si>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</si>
  <si>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</si>
  <si>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</si>
  <si>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</si>
  <si>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</si>
  <si>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</si>
  <si>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</si>
  <si>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</si>
  <si>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</si>
  <si>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</si>
  <si>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</si>
  <si>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</si>
  <si>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</si>
  <si>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</si>
  <si>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</si>
  <si>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</si>
  <si>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</si>
  <si>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</si>
  <si>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</si>
  <si>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</si>
  <si>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</si>
  <si>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</si>
  <si>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</si>
  <si>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</si>
  <si>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</si>
  <si>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</si>
  <si>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</si>
  <si>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</si>
  <si>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</si>
  <si>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</si>
  <si>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</si>
  <si>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</si>
  <si>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</si>
  <si>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</si>
  <si>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</si>
  <si>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</si>
  <si>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</si>
  <si>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</si>
  <si>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</si>
  <si>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</si>
  <si>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</si>
  <si>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</si>
  <si>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</si>
  <si>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</si>
  <si>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</si>
  <si>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</si>
  <si>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</si>
  <si>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</si>
  <si>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</si>
  <si>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</si>
  <si>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</si>
  <si>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</si>
  <si>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</si>
  <si>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</si>
  <si>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</si>
  <si>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</si>
  <si>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</si>
  <si>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</si>
  <si>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</si>
  <si>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</si>
  <si>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</si>
  <si>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</si>
  <si>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</si>
  <si>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</si>
  <si>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</si>
  <si>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</si>
  <si>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</si>
  <si>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</si>
  <si>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</si>
  <si>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</si>
  <si>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</si>
  <si>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</si>
  <si>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</si>
  <si>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</si>
  <si>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</si>
  <si>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</si>
  <si>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</si>
  <si>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</si>
  <si>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</si>
  <si>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</si>
  <si>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</si>
  <si>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</si>
  <si>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</si>
  <si>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</si>
  <si>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</si>
  <si>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</si>
  <si>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</si>
  <si>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</si>
  <si>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</si>
  <si>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</si>
  <si>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</si>
  <si>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</si>
  <si>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</si>
  <si>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</si>
  <si>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</si>
  <si>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</si>
  <si>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</si>
  <si>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</si>
  <si>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</si>
  <si>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</si>
  <si>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</si>
  <si>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</si>
  <si>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</si>
  <si>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</si>
  <si>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</si>
  <si>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</si>
  <si>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</si>
  <si>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</si>
  <si>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</si>
  <si>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</si>
  <si>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</si>
  <si>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</si>
  <si>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</si>
  <si>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</si>
  <si>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</si>
  <si>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</si>
  <si>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</si>
  <si>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</si>
  <si>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</si>
  <si>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</si>
  <si>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</si>
  <si>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</si>
  <si>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</si>
  <si>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</si>
  <si>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</si>
  <si>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</si>
  <si>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</si>
  <si>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</si>
  <si>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</si>
  <si>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</si>
  <si>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</si>
  <si>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</si>
  <si>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</si>
  <si>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</si>
  <si>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</si>
  <si>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</si>
  <si>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</si>
  <si>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</si>
  <si>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</si>
  <si>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</si>
  <si>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</si>
  <si>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</si>
  <si>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</si>
  <si>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</si>
  <si>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</si>
  <si>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</si>
  <si>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</si>
  <si>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</si>
  <si>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</si>
  <si>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</si>
  <si>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</si>
  <si>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</si>
  <si>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</si>
  <si>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</si>
  <si>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</si>
  <si>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</si>
  <si>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</si>
  <si>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</si>
  <si>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</si>
  <si>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</si>
  <si>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</si>
  <si>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</si>
  <si>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</si>
  <si>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</si>
  <si>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</si>
  <si>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</si>
  <si>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</si>
  <si>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</si>
  <si>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</si>
  <si>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</si>
  <si>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</si>
  <si>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</si>
  <si>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</si>
  <si>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</si>
  <si>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</si>
  <si>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</si>
  <si>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</si>
  <si>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</si>
  <si>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</si>
  <si>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</si>
  <si>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</si>
  <si>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</si>
  <si>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</si>
  <si>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</si>
  <si>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</si>
  <si>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</si>
  <si>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</si>
  <si>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</si>
  <si>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</si>
  <si>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</si>
  <si>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</si>
  <si>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</si>
  <si>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</si>
  <si>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</si>
  <si>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</si>
  <si>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</si>
  <si>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</si>
  <si>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</si>
  <si>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</si>
  <si>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</si>
  <si>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</si>
  <si>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</si>
  <si>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</si>
  <si>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</si>
  <si>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</si>
  <si>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</si>
  <si>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</si>
  <si>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</si>
  <si>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</si>
  <si>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</si>
  <si>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</si>
  <si>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</si>
  <si>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</si>
  <si>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</si>
  <si>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</si>
  <si>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</si>
  <si>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</si>
  <si>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</si>
  <si>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</si>
  <si>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</si>
  <si>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</si>
  <si>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</si>
  <si>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</si>
  <si>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</si>
  <si>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</si>
  <si>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</si>
  <si>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</si>
  <si>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</si>
  <si>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</si>
  <si>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</si>
  <si>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</si>
  <si>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</si>
  <si>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</si>
  <si>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</si>
  <si>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</si>
  <si>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</si>
  <si>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</si>
  <si>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</si>
  <si>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</si>
  <si>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</si>
  <si>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</si>
  <si>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</si>
  <si>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</si>
  <si>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</si>
  <si>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</si>
  <si>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</si>
  <si>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</si>
  <si>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</si>
  <si>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</si>
  <si>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</si>
  <si>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</si>
  <si>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</si>
  <si>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</si>
  <si>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</si>
  <si>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</si>
  <si>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</si>
  <si>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</si>
  <si>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</si>
  <si>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</si>
  <si>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</si>
  <si>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</si>
  <si>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</si>
  <si>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</si>
  <si>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</si>
  <si>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</si>
  <si>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</si>
  <si>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</si>
  <si>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</si>
  <si>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</si>
  <si>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</si>
  <si>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</si>
  <si>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</si>
  <si>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</si>
  <si>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</si>
  <si>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</si>
  <si>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</si>
  <si>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</si>
  <si>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</si>
  <si>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</si>
  <si>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</si>
  <si>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</si>
  <si>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</si>
  <si>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</si>
  <si>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</si>
  <si>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</si>
  <si>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</si>
  <si>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</si>
  <si>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</si>
  <si>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</si>
  <si>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</si>
  <si>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</si>
  <si>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</si>
  <si>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</si>
  <si>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</si>
  <si>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</si>
  <si>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</si>
  <si>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</si>
  <si>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</si>
  <si>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</si>
  <si>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</si>
  <si>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</si>
  <si>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</si>
  <si>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</si>
  <si>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</si>
  <si>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</si>
  <si>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</si>
  <si>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</si>
  <si>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</si>
  <si>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</si>
  <si>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</si>
  <si>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</si>
  <si>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</si>
  <si>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</si>
  <si>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</si>
  <si>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</si>
  <si>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</si>
  <si>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</si>
  <si>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</si>
  <si>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</si>
  <si>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</si>
  <si>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</si>
  <si>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</si>
  <si>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</si>
  <si>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</si>
  <si>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</si>
  <si>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</si>
  <si>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</si>
  <si>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</si>
  <si>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</si>
  <si>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</si>
  <si>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</si>
  <si>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</si>
  <si>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</si>
  <si>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</si>
  <si>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</si>
  <si>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</si>
  <si>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</si>
  <si>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</si>
  <si>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</si>
  <si>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</si>
  <si>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</si>
  <si>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</si>
  <si>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</si>
  <si>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</si>
  <si>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</si>
  <si>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</si>
  <si>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</si>
  <si>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</si>
  <si>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</si>
  <si>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</si>
  <si>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</si>
  <si>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</si>
  <si>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</si>
  <si>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</si>
  <si>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</si>
  <si>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</si>
  <si>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</si>
  <si>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</si>
  <si>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</si>
  <si>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</si>
  <si>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</si>
  <si>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</si>
  <si>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</si>
  <si>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</si>
  <si>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</si>
  <si>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</si>
  <si>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</si>
  <si>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</si>
  <si>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</si>
  <si>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</si>
  <si>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</si>
  <si>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</si>
  <si>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</si>
  <si>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</si>
  <si>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</si>
  <si>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</si>
  <si>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</si>
  <si>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</si>
  <si>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</si>
  <si>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</si>
  <si>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</si>
  <si>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</si>
  <si>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</si>
  <si>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</si>
  <si>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</si>
  <si>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</si>
  <si>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</si>
  <si>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</si>
  <si>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</si>
  <si>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</si>
  <si>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</si>
  <si>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</si>
  <si>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</si>
  <si>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</si>
  <si>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</si>
  <si>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</si>
  <si>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</si>
  <si>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</si>
  <si>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</si>
  <si>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</si>
  <si>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</si>
  <si>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</si>
  <si>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</si>
  <si>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</si>
  <si>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</si>
  <si>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</si>
  <si>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</si>
  <si>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</si>
  <si>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</si>
  <si>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</si>
  <si>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</si>
  <si>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</si>
  <si>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</si>
  <si>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</si>
  <si>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</si>
  <si>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</si>
  <si>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</si>
  <si>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</si>
  <si>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</si>
  <si>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</si>
  <si>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</si>
  <si>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</si>
  <si>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</si>
  <si>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</si>
  <si>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</si>
  <si>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</si>
  <si>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</si>
  <si>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</si>
  <si>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</si>
  <si>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</si>
  <si>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</si>
  <si>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</si>
  <si>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</si>
  <si>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</si>
  <si>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</si>
  <si>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</si>
  <si>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</si>
  <si>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</si>
  <si>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</si>
  <si>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</si>
  <si>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</si>
  <si>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</si>
  <si>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</si>
  <si>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</si>
  <si>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</si>
  <si>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</si>
  <si>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</si>
  <si>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</si>
  <si>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</si>
  <si>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</si>
  <si>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</si>
  <si>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</si>
  <si>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</si>
  <si>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</si>
  <si>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</si>
  <si>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</si>
  <si>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</si>
  <si>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</si>
  <si>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</si>
  <si>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</si>
  <si>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</si>
  <si>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</si>
  <si>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</si>
  <si>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</si>
  <si>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</si>
  <si>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</si>
  <si>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</si>
  <si>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</si>
  <si>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</si>
  <si>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</si>
  <si>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</si>
  <si>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</si>
  <si>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</si>
  <si>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</si>
  <si>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</si>
  <si>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</si>
  <si>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</si>
  <si>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</si>
  <si>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</si>
  <si>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</si>
  <si>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</si>
  <si>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</si>
  <si>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</si>
  <si>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</si>
  <si>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</si>
  <si>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</si>
  <si>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</si>
  <si>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</si>
  <si>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</si>
  <si>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</si>
  <si>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</si>
  <si>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</si>
  <si>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</si>
  <si>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</si>
  <si>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</si>
  <si>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</si>
  <si>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</si>
  <si>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</si>
  <si>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</si>
  <si>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</si>
  <si>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</si>
  <si>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</si>
  <si>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</si>
  <si>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</si>
  <si>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</si>
  <si>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</si>
  <si>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</si>
  <si>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</si>
  <si>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</si>
  <si>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</si>
  <si>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</si>
  <si>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</si>
  <si>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</si>
  <si>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</si>
  <si>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</si>
  <si>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</si>
  <si>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</si>
  <si>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</si>
  <si>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</si>
  <si>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</si>
  <si>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</si>
  <si>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</si>
  <si>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</si>
  <si>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</si>
  <si>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</si>
  <si>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</si>
  <si>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</si>
  <si>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</si>
  <si>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</si>
  <si>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</si>
  <si>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</si>
  <si>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</si>
  <si>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</si>
  <si>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</si>
  <si>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</si>
  <si>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</si>
  <si>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</si>
  <si>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</si>
  <si>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</si>
  <si>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</si>
  <si>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</si>
  <si>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</si>
  <si>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</si>
  <si>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</si>
  <si>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</si>
  <si>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</si>
  <si>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</si>
  <si>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</si>
  <si>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</si>
  <si>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</si>
  <si>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</si>
  <si>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</si>
  <si>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</si>
  <si>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</si>
  <si>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</si>
  <si>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</si>
  <si>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</si>
  <si>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</si>
  <si>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</si>
  <si>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</si>
  <si>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</si>
  <si>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</si>
  <si>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</si>
  <si>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</si>
  <si>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</si>
  <si>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</si>
  <si>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</si>
  <si>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</si>
  <si>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</si>
  <si>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</si>
  <si>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</si>
  <si>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</si>
  <si>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</si>
  <si>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</si>
  <si>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</si>
  <si>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</si>
  <si>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</si>
  <si>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</si>
  <si>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</si>
  <si>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</si>
  <si>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</si>
  <si>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</si>
  <si>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</si>
  <si>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</si>
  <si>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</si>
  <si>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</si>
  <si>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</si>
  <si>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</si>
  <si>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</si>
  <si>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</si>
  <si>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</si>
  <si>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</si>
  <si>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</si>
  <si>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</si>
  <si>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</si>
  <si>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</si>
  <si>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</si>
  <si>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</si>
  <si>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</si>
  <si>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</si>
  <si>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</si>
  <si>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</si>
  <si>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</si>
  <si>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</si>
  <si>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</si>
  <si>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</si>
  <si>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</si>
  <si>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</si>
  <si>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</si>
  <si>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</si>
  <si>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</si>
  <si>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</si>
  <si>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</si>
  <si>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</si>
  <si>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</si>
  <si>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</si>
  <si>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</si>
  <si>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</si>
  <si>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</si>
  <si>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</si>
  <si>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</si>
  <si>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</si>
  <si>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</si>
  <si>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</si>
  <si>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</si>
  <si>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</si>
  <si>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</si>
  <si>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</si>
  <si>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</si>
  <si>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</si>
  <si>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</si>
  <si>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</si>
  <si>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</si>
  <si>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</si>
  <si>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</si>
  <si>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</si>
  <si>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</si>
  <si>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</si>
  <si>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</si>
  <si>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</si>
  <si>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</si>
  <si>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</si>
  <si>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</si>
  <si>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</si>
  <si>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</si>
  <si>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</si>
  <si>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</si>
  <si>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</si>
  <si>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</si>
  <si>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</si>
  <si>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</si>
  <si>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</si>
  <si>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</si>
  <si>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</si>
  <si>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</si>
  <si>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</si>
  <si>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</si>
  <si>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</si>
  <si>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</si>
  <si>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</si>
  <si>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</si>
  <si>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</si>
  <si>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</si>
  <si>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</si>
  <si>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</si>
  <si>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</si>
  <si>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</si>
  <si>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</si>
  <si>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</si>
  <si>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</si>
  <si>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</si>
  <si>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</si>
  <si>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</si>
  <si>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</si>
  <si>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</si>
  <si>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</si>
  <si>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</si>
  <si>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</si>
  <si>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</si>
  <si>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</si>
  <si>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</si>
  <si>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</si>
  <si>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</si>
  <si>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</si>
  <si>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</si>
  <si>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</si>
  <si>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</si>
  <si>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</si>
  <si>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</si>
  <si>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</si>
  <si>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</si>
  <si>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</si>
  <si>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</si>
  <si>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</si>
  <si>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</si>
  <si>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</si>
  <si>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</si>
  <si>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</si>
  <si>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</si>
  <si>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</si>
  <si>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</si>
  <si>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</si>
  <si>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</si>
  <si>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</si>
  <si>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</si>
  <si>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</si>
  <si>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</si>
  <si>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</si>
  <si>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</si>
  <si>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</si>
  <si>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</si>
  <si>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</si>
  <si>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</si>
  <si>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</si>
  <si>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</si>
  <si>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</si>
  <si>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</si>
  <si>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</si>
  <si>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</si>
  <si>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</si>
  <si>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</si>
  <si>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</si>
  <si>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</si>
  <si>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</si>
  <si>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</si>
  <si>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</si>
  <si>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</si>
  <si>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</si>
  <si>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</si>
  <si>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</si>
  <si>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</si>
  <si>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</si>
  <si>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</si>
  <si>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</si>
  <si>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</si>
  <si>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</si>
  <si>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</si>
  <si>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</si>
  <si>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</si>
  <si>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</si>
  <si>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</si>
  <si>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</si>
  <si>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</si>
  <si>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</si>
  <si>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</si>
  <si>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</si>
  <si>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</si>
  <si>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</si>
  <si>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</si>
  <si>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</si>
  <si>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</si>
  <si>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</si>
  <si>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</si>
  <si>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</si>
  <si>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</si>
  <si>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</si>
  <si>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</si>
  <si>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</si>
  <si>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</si>
  <si>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</si>
  <si>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</si>
  <si>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</si>
  <si>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</si>
  <si>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</si>
  <si>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</si>
  <si>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</si>
  <si>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</si>
  <si>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</si>
  <si>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</si>
  <si>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</si>
  <si>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</si>
  <si>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</si>
  <si>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</si>
  <si>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</si>
  <si>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</si>
  <si>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</si>
  <si>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</si>
  <si>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</si>
  <si>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</si>
  <si>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</si>
  <si>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</si>
  <si>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</si>
  <si>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</si>
  <si>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</si>
  <si>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</si>
  <si>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</si>
  <si>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</si>
  <si>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</si>
  <si>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</si>
  <si>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</si>
  <si>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</si>
  <si>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</si>
  <si>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</si>
  <si>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</si>
  <si>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</si>
  <si>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</si>
  <si>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</si>
  <si>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</si>
  <si>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</si>
  <si>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</si>
  <si>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</si>
  <si>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</si>
  <si>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</si>
  <si>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</si>
  <si>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</si>
  <si>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</si>
  <si>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</si>
  <si>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</si>
  <si>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</si>
  <si>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</si>
  <si>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</si>
  <si>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</si>
  <si>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</si>
  <si>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</si>
  <si>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</si>
  <si>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</si>
  <si>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</si>
  <si>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</si>
  <si>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</si>
  <si>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</si>
  <si>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</si>
  <si>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</si>
  <si>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</si>
  <si>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</si>
  <si>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</si>
  <si>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</si>
  <si>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</si>
  <si>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</si>
  <si>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</si>
  <si>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</si>
  <si>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</si>
  <si>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</si>
  <si>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</si>
  <si>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</si>
  <si>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</si>
  <si>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</si>
  <si>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</si>
  <si>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</si>
  <si>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</si>
  <si>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</si>
  <si>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</si>
  <si>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</si>
  <si>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</si>
  <si>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</si>
  <si>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</si>
  <si>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</si>
  <si>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</si>
  <si>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</si>
  <si>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</si>
  <si>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</si>
  <si>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</si>
  <si>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</si>
  <si>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</si>
  <si>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</si>
  <si>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</si>
  <si>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</si>
  <si>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</si>
  <si>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</si>
  <si>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</si>
  <si>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</si>
  <si>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</si>
  <si>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</si>
  <si>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</si>
  <si>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</si>
  <si>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</si>
  <si>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</si>
  <si>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</si>
  <si>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</si>
  <si>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</si>
  <si>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</si>
  <si>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</si>
  <si>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</si>
  <si>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</si>
  <si>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</si>
  <si>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</si>
  <si>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</si>
  <si>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</si>
  <si>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</si>
  <si>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</si>
  <si>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</si>
  <si>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</si>
  <si>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</si>
  <si>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</si>
  <si>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</si>
  <si>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</si>
  <si>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</si>
  <si>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</si>
  <si>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</si>
  <si>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</si>
  <si>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</si>
  <si>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</si>
  <si>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</si>
  <si>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</si>
  <si>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</si>
  <si>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</si>
  <si>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</si>
  <si>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</si>
  <si>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</si>
  <si>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</si>
  <si>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</si>
  <si>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</si>
  <si>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</si>
  <si>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</si>
  <si>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</si>
  <si>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</si>
  <si>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</si>
  <si>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</si>
  <si>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</si>
  <si>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</si>
  <si>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</si>
  <si>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</si>
  <si>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</si>
  <si>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</si>
  <si>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</si>
  <si>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</si>
  <si>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</si>
  <si>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</si>
  <si>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</si>
  <si>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</si>
  <si>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</si>
  <si>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</si>
  <si>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</si>
  <si>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</si>
  <si>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</si>
  <si>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</si>
  <si>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</si>
  <si>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</si>
  <si>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</si>
  <si>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</si>
  <si>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</si>
  <si>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</si>
  <si>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</si>
  <si>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</si>
  <si>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</si>
  <si>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</si>
  <si>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</si>
  <si>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</si>
  <si>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</si>
  <si>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</si>
  <si>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</si>
  <si>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</si>
  <si>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</si>
  <si>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</si>
  <si>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</si>
  <si>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</si>
  <si>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</si>
  <si>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</si>
  <si>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</si>
  <si>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</si>
  <si>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</si>
  <si>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</si>
  <si>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</si>
  <si>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</si>
  <si>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</si>
  <si>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</si>
  <si>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</si>
  <si>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</si>
  <si>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</si>
  <si>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</si>
  <si>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</si>
  <si>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</si>
  <si>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</si>
  <si>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</si>
  <si>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</si>
  <si>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</si>
  <si>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</si>
  <si>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</si>
  <si>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</si>
  <si>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</si>
  <si>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</si>
  <si>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</si>
  <si>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</si>
  <si>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</si>
  <si>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</si>
  <si>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</si>
  <si>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</si>
  <si>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</si>
  <si>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</si>
  <si>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</si>
  <si>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</si>
  <si>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</si>
  <si>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</si>
  <si>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</si>
  <si>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</si>
  <si>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</si>
  <si>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</si>
  <si>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</si>
  <si>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</si>
  <si>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</si>
  <si>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</si>
  <si>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</si>
  <si>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</si>
  <si>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</si>
  <si>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</si>
  <si>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</si>
  <si>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</si>
  <si>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</si>
  <si>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</si>
  <si>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</si>
  <si>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</si>
  <si>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</si>
  <si>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</si>
  <si>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</si>
  <si>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</si>
  <si>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</si>
  <si>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</si>
  <si>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</si>
  <si>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</si>
  <si>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</si>
  <si>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</si>
  <si>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</si>
  <si>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</si>
  <si>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</si>
  <si>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</si>
  <si>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</si>
  <si>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</si>
  <si>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</si>
  <si>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</si>
  <si>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</si>
  <si>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</si>
  <si>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</si>
  <si>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</si>
  <si>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</si>
  <si>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</si>
  <si>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</si>
  <si>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</si>
  <si>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</si>
  <si>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</si>
  <si>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</si>
  <si>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</si>
  <si>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</si>
  <si>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</si>
  <si>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</si>
  <si>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</si>
  <si>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</si>
  <si>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</si>
  <si>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</si>
  <si>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</si>
  <si>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</si>
  <si>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</si>
  <si>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</si>
  <si>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</si>
  <si>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</si>
  <si>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</si>
  <si>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</si>
  <si>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</si>
  <si>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</si>
  <si>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</si>
  <si>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</si>
  <si>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</si>
  <si>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</si>
  <si>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</si>
  <si>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</si>
  <si>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</si>
  <si>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</si>
  <si>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</si>
  <si>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</si>
  <si>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</si>
  <si>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</si>
  <si>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</si>
  <si>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</si>
  <si>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</si>
  <si>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</si>
  <si>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</si>
  <si>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</si>
  <si>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</si>
  <si>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</si>
  <si>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</si>
  <si>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</si>
  <si>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</si>
  <si>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</si>
  <si>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</si>
  <si>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</si>
  <si>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</si>
  <si>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</si>
  <si>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</si>
  <si>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</si>
  <si>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</si>
  <si>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</si>
  <si>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</si>
  <si>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</si>
  <si>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</si>
  <si>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</si>
  <si>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</si>
  <si>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</si>
  <si>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</si>
  <si>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</si>
  <si>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</si>
  <si>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</si>
  <si>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</si>
  <si>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</si>
  <si>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</si>
  <si>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</si>
  <si>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</si>
  <si>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</si>
  <si>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</si>
  <si>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</si>
  <si>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</si>
  <si>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</si>
  <si>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</si>
  <si>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</si>
  <si>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</si>
  <si>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</si>
  <si>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</si>
  <si>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</si>
  <si>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</si>
  <si>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</si>
  <si>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</si>
  <si>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</si>
  <si>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</si>
  <si>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</si>
  <si>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</si>
  <si>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</si>
  <si>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</si>
  <si>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</si>
  <si>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</si>
  <si>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</si>
  <si>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</si>
  <si>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</si>
  <si>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</si>
  <si>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</si>
  <si>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</si>
  <si>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</si>
  <si>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</si>
  <si>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</si>
  <si>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</si>
  <si>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</si>
  <si>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</si>
  <si>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</si>
  <si>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</si>
  <si>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</si>
  <si>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</si>
  <si>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</si>
  <si>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</si>
  <si>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</si>
  <si>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</si>
  <si>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</si>
  <si>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</si>
  <si>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</si>
  <si>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</si>
  <si>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</si>
  <si>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</si>
  <si>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</si>
  <si>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</si>
  <si>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</si>
  <si>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</si>
  <si>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</si>
  <si>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</si>
  <si>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</si>
  <si>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</si>
  <si>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</si>
  <si>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</si>
  <si>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</si>
  <si>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</si>
  <si>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</si>
  <si>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</si>
  <si>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</si>
  <si>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</si>
  <si>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</si>
  <si>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</si>
  <si>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</si>
  <si>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</si>
  <si>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</si>
  <si>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</si>
  <si>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</si>
  <si>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</si>
  <si>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</si>
  <si>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</si>
  <si>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</si>
  <si>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</si>
  <si>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</si>
  <si>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</si>
  <si>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</si>
  <si>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</si>
  <si>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</si>
  <si>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</si>
  <si>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</si>
  <si>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</si>
  <si>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</si>
  <si>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</si>
  <si>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</si>
  <si>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</si>
  <si>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</si>
  <si>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</si>
  <si>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</si>
  <si>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</si>
  <si>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</si>
  <si>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</si>
  <si>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</si>
  <si>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</si>
  <si>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</si>
  <si>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</si>
  <si>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</si>
  <si>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</si>
  <si>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</si>
  <si>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</si>
  <si>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</si>
  <si>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</si>
  <si>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</si>
  <si>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</si>
  <si>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</si>
  <si>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</si>
  <si>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</si>
  <si>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</si>
  <si>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</si>
  <si>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</si>
  <si>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</si>
  <si>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</si>
  <si>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</si>
  <si>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</si>
  <si>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</si>
  <si>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</si>
  <si>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</si>
  <si>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</si>
  <si>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</si>
  <si>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</si>
  <si>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</si>
  <si>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</si>
  <si>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</si>
  <si>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</si>
  <si>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</si>
  <si>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</si>
  <si>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</si>
  <si>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</si>
  <si>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</si>
  <si>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</si>
  <si>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</si>
  <si>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</si>
  <si>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</si>
  <si>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</si>
  <si>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</si>
  <si>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</si>
  <si>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</si>
  <si>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</si>
  <si>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</si>
  <si>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</si>
  <si>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</si>
  <si>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</si>
  <si>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</si>
  <si>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</si>
  <si>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</si>
  <si>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</si>
  <si>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</si>
  <si>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</si>
  <si>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</si>
  <si>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</si>
  <si>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</si>
  <si>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</si>
  <si>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</si>
  <si>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</si>
  <si>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</si>
  <si>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</si>
  <si>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</si>
  <si>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</si>
  <si>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</si>
  <si>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</si>
  <si>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</si>
  <si>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</si>
  <si>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</si>
  <si>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</si>
  <si>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</si>
  <si>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</si>
  <si>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</si>
  <si>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</si>
  <si>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</si>
  <si>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</si>
  <si>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</si>
  <si>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</si>
  <si>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</si>
  <si>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</si>
  <si>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</si>
  <si>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</si>
  <si>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</si>
  <si>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</si>
  <si>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</si>
  <si>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</si>
  <si>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</si>
  <si>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</si>
  <si>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</si>
  <si>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</si>
  <si>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</si>
  <si>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</si>
  <si>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</si>
  <si>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</si>
  <si>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</si>
  <si>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</si>
  <si>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</si>
  <si>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</si>
  <si>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</si>
  <si>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</si>
  <si>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</si>
  <si>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</si>
  <si>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</si>
  <si>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</si>
  <si>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</si>
  <si>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</si>
  <si>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</si>
  <si>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</si>
  <si>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</si>
  <si>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</si>
  <si>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</si>
  <si>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</si>
  <si>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</si>
  <si>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</si>
  <si>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</si>
  <si>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</si>
  <si>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</si>
  <si>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</si>
  <si>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</si>
  <si>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</si>
  <si>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</si>
  <si>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</si>
  <si>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</si>
  <si>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</si>
  <si>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</si>
  <si>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</si>
  <si>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</si>
  <si>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</si>
  <si>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</si>
  <si>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</si>
  <si>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</si>
  <si>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</si>
  <si>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</si>
  <si>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</si>
  <si>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</si>
  <si>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</si>
  <si>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</si>
  <si>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</si>
  <si>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</si>
  <si>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</si>
  <si>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</si>
  <si>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</si>
  <si>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</si>
  <si>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</si>
  <si>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</si>
  <si>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</si>
  <si>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</si>
  <si>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</si>
  <si>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</si>
  <si>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</si>
  <si>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</si>
  <si>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</si>
  <si>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</si>
  <si>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</si>
  <si>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</si>
  <si>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</si>
  <si>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</si>
  <si>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</si>
  <si>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</si>
  <si>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</si>
  <si>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</si>
  <si>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</si>
  <si>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</si>
  <si>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</si>
  <si>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</si>
  <si>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</si>
  <si>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</si>
  <si>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</si>
  <si>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</si>
  <si>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</si>
  <si>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</si>
  <si>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</si>
  <si>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</si>
  <si>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</si>
  <si>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</si>
  <si>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</si>
  <si>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</si>
  <si>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</si>
  <si>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</si>
  <si>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</si>
  <si>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</si>
  <si>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</si>
  <si>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</si>
  <si>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</si>
  <si>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</si>
  <si>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</si>
  <si>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</si>
  <si>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</si>
  <si>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</si>
  <si>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</si>
  <si>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</si>
  <si>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</si>
  <si>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</si>
  <si>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</si>
  <si>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</si>
  <si>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</si>
  <si>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</si>
  <si>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</si>
  <si>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</si>
  <si>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</si>
  <si>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</si>
  <si>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</si>
  <si>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</si>
  <si>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</si>
  <si>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</si>
  <si>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</si>
  <si>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</si>
  <si>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</si>
  <si>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</si>
  <si>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</si>
  <si>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</si>
  <si>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</si>
  <si>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</si>
  <si>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</si>
  <si>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</si>
  <si>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</si>
  <si>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</si>
  <si>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</si>
  <si>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</si>
  <si>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</si>
  <si>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</si>
  <si>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</si>
  <si>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</si>
  <si>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</si>
  <si>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</si>
  <si>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</si>
  <si>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</si>
  <si>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</si>
  <si>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</si>
  <si>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</si>
  <si>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</si>
  <si>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</si>
  <si>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</si>
  <si>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</si>
  <si>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</si>
  <si>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</si>
  <si>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</si>
  <si>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</si>
  <si>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</si>
  <si>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</si>
  <si>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</si>
  <si>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</si>
  <si>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</si>
  <si>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</si>
  <si>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</si>
  <si>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</si>
  <si>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</si>
  <si>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</si>
  <si>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</si>
  <si>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</si>
  <si>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</si>
  <si>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</si>
  <si>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</si>
  <si>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</si>
  <si>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</si>
  <si>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</si>
  <si>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</si>
  <si>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</si>
  <si>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</si>
  <si>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</si>
  <si>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</si>
  <si>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</si>
  <si>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</si>
  <si>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</si>
  <si>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</si>
  <si>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</si>
  <si>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</si>
  <si>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</si>
  <si>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</si>
  <si>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</si>
  <si>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</si>
  <si>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</si>
  <si>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</si>
  <si>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</si>
  <si>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</si>
  <si>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</si>
  <si>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</si>
  <si>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</si>
  <si>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</si>
  <si>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</si>
  <si>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</si>
  <si>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</si>
  <si>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</si>
  <si>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</si>
  <si>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</si>
  <si>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</si>
  <si>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</si>
  <si>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</si>
  <si>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</si>
  <si>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</si>
  <si>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</si>
  <si>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</si>
  <si>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</si>
  <si>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</si>
  <si>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</si>
  <si>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</si>
  <si>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</si>
  <si>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</si>
  <si>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</si>
  <si>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</si>
  <si>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</si>
  <si>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</si>
  <si>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</si>
  <si>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</si>
  <si>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</si>
  <si>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</si>
  <si>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</si>
  <si>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</si>
  <si>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</si>
  <si>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</si>
  <si>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</si>
  <si>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</si>
  <si>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</si>
  <si>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</si>
  <si>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</si>
  <si>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</si>
  <si>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</si>
  <si>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</si>
  <si>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</si>
  <si>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</si>
  <si>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</si>
  <si>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</si>
  <si>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</si>
  <si>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</si>
  <si>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</si>
  <si>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</si>
  <si>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</si>
  <si>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</si>
  <si>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</si>
  <si>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</si>
  <si>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</si>
  <si>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</si>
  <si>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</si>
  <si>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</si>
  <si>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</si>
  <si>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</si>
  <si>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</si>
  <si>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</si>
  <si>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</si>
  <si>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</si>
  <si>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</si>
  <si>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</si>
  <si>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</si>
  <si>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</si>
  <si>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</si>
  <si>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</si>
  <si>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</si>
  <si>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</si>
  <si>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</si>
  <si>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</si>
  <si>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</si>
  <si>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</si>
  <si>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</si>
  <si>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</si>
  <si>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</si>
  <si>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</si>
  <si>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</si>
  <si>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</si>
  <si>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</si>
  <si>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</si>
  <si>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</si>
  <si>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</si>
  <si>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</si>
  <si>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</si>
  <si>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</si>
  <si>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</si>
  <si>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</si>
  <si>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</si>
  <si>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</si>
  <si>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</si>
  <si>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</si>
  <si>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</si>
  <si>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</si>
  <si>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</si>
  <si>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</si>
  <si>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</si>
  <si>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</si>
  <si>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</si>
  <si>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</si>
  <si>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</si>
  <si>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</si>
  <si>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</si>
  <si>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</si>
  <si>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</si>
  <si>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</si>
  <si>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</si>
  <si>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</si>
  <si>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</si>
  <si>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</si>
  <si>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</si>
  <si>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</si>
  <si>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</si>
  <si>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</si>
  <si>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</si>
  <si>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</si>
  <si>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</si>
  <si>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</si>
  <si>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</si>
  <si>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</si>
  <si>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</si>
  <si>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</si>
  <si>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</si>
  <si>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</si>
  <si>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</si>
  <si>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</si>
  <si>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</si>
  <si>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</si>
  <si>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</si>
  <si>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</si>
  <si>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</si>
  <si>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</si>
  <si>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</si>
  <si>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</si>
  <si>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</si>
  <si>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</si>
  <si>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</si>
  <si>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</si>
  <si>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</si>
  <si>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</si>
  <si>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</si>
  <si>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</si>
  <si>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</si>
  <si>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</si>
  <si>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</si>
  <si>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</si>
  <si>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</si>
  <si>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</si>
  <si>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</si>
  <si>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</si>
  <si>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</si>
  <si>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</si>
  <si>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</si>
  <si>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</si>
  <si>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</si>
  <si>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</si>
  <si>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</si>
  <si>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</si>
  <si>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</si>
  <si>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</si>
  <si>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</si>
  <si>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</si>
  <si>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</si>
  <si>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</si>
  <si>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</si>
  <si>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</si>
  <si>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</si>
  <si>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</si>
  <si>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</si>
  <si>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</si>
  <si>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</si>
  <si>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</si>
  <si>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</si>
  <si>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</si>
  <si>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</si>
  <si>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</si>
  <si>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</si>
  <si>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</si>
  <si>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</si>
  <si>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</si>
  <si>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</si>
  <si>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</si>
  <si>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</si>
  <si>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</si>
  <si>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</si>
  <si>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</si>
  <si>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</si>
  <si>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</si>
  <si>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</si>
  <si>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</si>
  <si>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</si>
  <si>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</si>
  <si>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</si>
  <si>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</si>
  <si>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</si>
  <si>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</si>
  <si>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</si>
  <si>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</si>
  <si>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</si>
  <si>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</si>
  <si>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</si>
  <si>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</si>
  <si>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</si>
  <si>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</si>
  <si>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</si>
  <si>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</si>
  <si>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</si>
  <si>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</si>
  <si>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</si>
  <si>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</si>
  <si>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</si>
  <si>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</si>
  <si>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</si>
  <si>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</si>
  <si>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</si>
  <si>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</si>
  <si>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</si>
  <si>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</si>
  <si>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</si>
  <si>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</si>
  <si>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</si>
  <si>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</si>
  <si>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</si>
  <si>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</si>
  <si>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</si>
  <si>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</si>
  <si>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</si>
  <si>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</si>
  <si>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</si>
  <si>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</si>
  <si>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</si>
  <si>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</si>
  <si>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</si>
  <si>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</si>
  <si>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</si>
  <si>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</si>
  <si>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</si>
  <si>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</si>
  <si>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</si>
  <si>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</si>
  <si>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</si>
  <si>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</si>
  <si>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</si>
  <si>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</si>
  <si>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</si>
  <si>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</si>
  <si>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</si>
  <si>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</si>
  <si>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</si>
  <si>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</si>
  <si>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</si>
  <si>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</si>
  <si>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</si>
  <si>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</si>
  <si>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</si>
  <si>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</si>
  <si>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</si>
  <si>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</si>
  <si>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</si>
  <si>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</si>
  <si>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</si>
  <si>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</si>
  <si>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</si>
  <si>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</si>
  <si>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</si>
  <si>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</si>
  <si>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</si>
  <si>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</si>
  <si>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</si>
  <si>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</si>
  <si>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</si>
  <si>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</si>
  <si>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</si>
  <si>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</si>
  <si>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</si>
  <si>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</si>
  <si>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</si>
  <si>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</si>
  <si>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</si>
  <si>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</si>
  <si>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</si>
  <si>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</si>
  <si>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</si>
  <si>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</si>
  <si>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</si>
  <si>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</si>
  <si>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</si>
  <si>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</si>
  <si>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</si>
  <si>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</si>
  <si>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</si>
  <si>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</si>
  <si>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</si>
  <si>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</si>
  <si>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</si>
  <si>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</si>
  <si>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</si>
  <si>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</si>
  <si>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</si>
  <si>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</si>
  <si>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</si>
  <si>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</si>
  <si>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</si>
  <si>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</si>
  <si>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</si>
  <si>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</si>
  <si>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</si>
  <si>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</si>
  <si>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</si>
  <si>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</si>
  <si>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</si>
  <si>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</si>
  <si>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</si>
  <si>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</si>
  <si>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</si>
  <si>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</si>
  <si>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</si>
  <si>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</si>
  <si>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</si>
  <si>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</si>
  <si>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</si>
  <si>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</si>
  <si>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</si>
  <si>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</si>
  <si>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</si>
  <si>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</si>
  <si>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</si>
  <si>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</si>
  <si>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</si>
  <si>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</si>
  <si>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</si>
  <si>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</si>
  <si>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</si>
  <si>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</si>
  <si>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</si>
  <si>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</si>
  <si>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</si>
  <si>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</si>
  <si>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</si>
  <si>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</si>
  <si>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</si>
  <si>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</si>
  <si>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</si>
  <si>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</si>
  <si>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</si>
  <si>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</si>
  <si>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</si>
  <si>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</si>
  <si>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</si>
  <si>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</si>
  <si>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</si>
  <si>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</si>
  <si>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</si>
  <si>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</si>
  <si>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</si>
  <si>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</si>
  <si>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</si>
  <si>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</si>
  <si>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</si>
  <si>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</si>
  <si>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</si>
  <si>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</si>
  <si>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</si>
  <si>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</si>
  <si>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</si>
  <si>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</si>
  <si>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</si>
  <si>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</si>
  <si>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</si>
  <si>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</si>
  <si>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</si>
  <si>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</si>
  <si>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</si>
  <si>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</si>
  <si>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</si>
  <si>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</si>
  <si>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</si>
  <si>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</si>
  <si>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</si>
  <si>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</si>
  <si>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</si>
  <si>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</si>
  <si>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</si>
  <si>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</si>
  <si>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</si>
  <si>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</si>
  <si>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</si>
  <si>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</si>
  <si>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</si>
  <si>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</si>
  <si>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</si>
  <si>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</si>
  <si>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</si>
  <si>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</si>
  <si>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</si>
  <si>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</si>
  <si>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</si>
  <si>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</si>
  <si>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</si>
  <si>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</si>
  <si>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</si>
  <si>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</si>
  <si>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</si>
  <si>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</si>
  <si>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</si>
  <si>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</si>
  <si>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</si>
  <si>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</si>
  <si>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</si>
  <si>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</si>
  <si>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</si>
  <si>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</si>
  <si>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</si>
  <si>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</si>
  <si>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</si>
  <si>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</si>
  <si>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</si>
  <si>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</si>
  <si>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</si>
  <si>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</si>
  <si>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</si>
  <si>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</si>
  <si>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</si>
  <si>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</si>
  <si>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</si>
  <si>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</si>
  <si>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</si>
  <si>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</si>
  <si>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</si>
  <si>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</si>
  <si>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</si>
  <si>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</si>
  <si>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</si>
  <si>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</si>
  <si>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</si>
  <si>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</si>
  <si>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</si>
  <si>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</si>
  <si>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</si>
  <si>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</si>
  <si>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</si>
  <si>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</si>
  <si>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</si>
  <si>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</si>
  <si>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</si>
  <si>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</si>
  <si>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</si>
  <si>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</si>
  <si>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</si>
  <si>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</si>
  <si>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</si>
  <si>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</si>
  <si>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</si>
  <si>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</si>
  <si>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</si>
  <si>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</si>
  <si>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</si>
  <si>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</si>
  <si>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</si>
  <si>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</si>
  <si>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</si>
  <si>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</si>
  <si>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</si>
  <si>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</si>
  <si>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</si>
  <si>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</si>
  <si>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</si>
  <si>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</si>
  <si>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</si>
  <si>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</si>
  <si>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</si>
  <si>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</si>
  <si>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</si>
  <si>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</si>
  <si>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</si>
  <si>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</si>
  <si>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</si>
  <si>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</si>
  <si>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</si>
  <si>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</si>
  <si>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</si>
  <si>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</si>
  <si>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</si>
  <si>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</si>
  <si>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</si>
  <si>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</si>
  <si>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</si>
  <si>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</si>
  <si>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</si>
  <si>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</si>
  <si>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</si>
  <si>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</si>
  <si>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</si>
  <si>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</si>
  <si>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</si>
  <si>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</si>
  <si>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</si>
  <si>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</si>
  <si>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</si>
  <si>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</si>
  <si>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</si>
  <si>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</si>
  <si>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</si>
  <si>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</si>
  <si>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</si>
  <si>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</si>
  <si>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</si>
  <si>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</si>
  <si>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</si>
  <si>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</si>
  <si>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</si>
  <si>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</si>
  <si>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</si>
  <si>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</si>
  <si>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</si>
  <si>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</si>
  <si>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</si>
  <si>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</si>
  <si>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</si>
  <si>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</si>
  <si>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</si>
  <si>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</si>
  <si>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</si>
  <si>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</si>
  <si>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</si>
  <si>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</si>
  <si>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</si>
  <si>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</si>
  <si>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</si>
  <si>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</si>
  <si>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</si>
  <si>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</si>
  <si>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</si>
  <si>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</si>
  <si>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</si>
  <si>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</si>
  <si>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</si>
  <si>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</si>
  <si>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</si>
  <si>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</si>
  <si>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</si>
  <si>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</si>
  <si>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</si>
  <si>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</si>
  <si>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</si>
  <si>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</si>
  <si>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</si>
  <si>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</si>
  <si>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</si>
  <si>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</si>
  <si>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</si>
  <si>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</si>
  <si>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</si>
  <si>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</si>
  <si>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</si>
  <si>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</si>
  <si>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</si>
  <si>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</si>
  <si>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</si>
  <si>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</si>
  <si>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</si>
  <si>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</si>
  <si>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</si>
  <si>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</si>
  <si>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</si>
  <si>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</si>
  <si>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</si>
  <si>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</si>
  <si>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</si>
  <si>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</si>
  <si>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</si>
  <si>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</si>
  <si>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</si>
  <si>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</si>
  <si>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</si>
  <si>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</si>
  <si>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</si>
  <si>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</si>
  <si>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</si>
  <si>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</si>
  <si>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</si>
  <si>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</si>
  <si>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</si>
  <si>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</si>
  <si>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</si>
  <si>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</si>
  <si>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</si>
  <si>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</si>
  <si>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</si>
  <si>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</si>
  <si>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</si>
  <si>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</si>
  <si>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</si>
  <si>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</si>
  <si>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</si>
  <si>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</si>
  <si>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</si>
  <si>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</si>
  <si>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</si>
  <si>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</si>
  <si>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</si>
  <si>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</si>
  <si>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</si>
  <si>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</si>
  <si>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</si>
  <si>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</si>
  <si>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</si>
  <si>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</si>
  <si>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</si>
  <si>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</si>
  <si>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</si>
  <si>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</si>
  <si>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</si>
  <si>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</si>
  <si>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</si>
  <si>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</si>
  <si>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</si>
  <si>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</si>
  <si>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</si>
  <si>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</si>
  <si>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</si>
  <si>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</si>
  <si>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</si>
  <si>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</si>
  <si>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</si>
  <si>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</si>
  <si>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</si>
  <si>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</si>
  <si>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</si>
  <si>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</si>
  <si>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</si>
  <si>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</si>
  <si>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</si>
  <si>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</si>
  <si>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</si>
  <si>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</si>
  <si>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</si>
  <si>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</si>
  <si>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</si>
  <si>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</si>
  <si>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</si>
  <si>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</si>
  <si>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</si>
  <si>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</si>
  <si>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</si>
  <si>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</si>
  <si>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</si>
  <si>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</si>
  <si>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</si>
  <si>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</si>
  <si>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</si>
  <si>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</si>
  <si>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</si>
  <si>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</si>
  <si>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</si>
  <si>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</si>
  <si>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</si>
  <si>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</si>
  <si>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</si>
  <si>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</si>
  <si>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</si>
  <si>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</si>
  <si>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</si>
  <si>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</si>
  <si>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</si>
  <si>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</si>
  <si>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</si>
  <si>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</si>
  <si>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</si>
  <si>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</si>
  <si>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</si>
  <si>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</si>
  <si>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</si>
  <si>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</si>
  <si>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</si>
  <si>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</si>
  <si>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</si>
  <si>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</si>
  <si>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</si>
  <si>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</si>
  <si>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</si>
  <si>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</si>
  <si>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</si>
  <si>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</si>
  <si>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</si>
  <si>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</si>
  <si>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</si>
  <si>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</si>
  <si>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</si>
  <si>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</si>
  <si>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</si>
  <si>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</si>
  <si>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</si>
  <si>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</si>
  <si>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</si>
  <si>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</si>
  <si>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</si>
  <si>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</si>
  <si>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</si>
  <si>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</si>
  <si>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</si>
  <si>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</si>
  <si>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</si>
  <si>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</si>
  <si>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</si>
  <si>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</si>
  <si>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</si>
  <si>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</si>
  <si>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</si>
  <si>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</si>
  <si>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</si>
  <si>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</si>
  <si>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</si>
  <si>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</si>
  <si>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</si>
  <si>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</si>
  <si>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</si>
  <si>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</si>
  <si>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</si>
  <si>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</si>
  <si>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</si>
  <si>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</si>
  <si>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</si>
  <si>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</si>
  <si>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</si>
  <si>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</si>
  <si>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</si>
  <si>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</si>
  <si>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</si>
  <si>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</si>
  <si>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</si>
  <si>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</si>
  <si>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</si>
  <si>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</si>
  <si>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</si>
  <si>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</si>
  <si>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</si>
  <si>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</si>
  <si>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</si>
  <si>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</si>
  <si>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</si>
  <si>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</si>
  <si>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</si>
  <si>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</si>
  <si>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</si>
  <si>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</si>
  <si>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</si>
  <si>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</si>
  <si>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</si>
  <si>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</si>
  <si>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</si>
  <si>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</si>
  <si>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</si>
  <si>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</si>
  <si>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</si>
  <si>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</si>
  <si>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</si>
  <si>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</si>
  <si>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</si>
  <si>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</si>
  <si>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</si>
  <si>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</si>
  <si>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</si>
  <si>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</si>
  <si>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</si>
  <si>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</si>
  <si>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</si>
  <si>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</si>
  <si>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</si>
  <si>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</si>
  <si>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</si>
  <si>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</si>
  <si>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</si>
  <si>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</si>
  <si>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</si>
  <si>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</si>
  <si>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</si>
  <si>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</si>
  <si>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</si>
  <si>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</si>
  <si>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</si>
  <si>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</si>
  <si>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</si>
  <si>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</si>
  <si>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</si>
  <si>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</si>
  <si>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</si>
  <si>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</si>
  <si>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</si>
  <si>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</si>
  <si>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</si>
  <si>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</si>
  <si>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</si>
  <si>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</si>
  <si>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</si>
  <si>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</si>
  <si>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</si>
  <si>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</si>
  <si>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</si>
  <si>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</si>
  <si>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</si>
  <si>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</si>
  <si>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</si>
  <si>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</si>
  <si>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</si>
  <si>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</si>
  <si>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</si>
  <si>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</si>
  <si>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</si>
  <si>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</si>
  <si>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</si>
  <si>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</si>
  <si>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</si>
  <si>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</si>
  <si>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</si>
  <si>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</si>
  <si>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</si>
  <si>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</si>
  <si>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</si>
  <si>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</si>
  <si>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</si>
  <si>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</si>
  <si>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</si>
  <si>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</si>
  <si>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</si>
  <si>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</si>
  <si>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</si>
  <si>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</si>
  <si>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</si>
  <si>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</si>
  <si>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</si>
  <si>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</si>
  <si>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</si>
  <si>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</si>
  <si>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</si>
  <si>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</si>
  <si>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</si>
  <si>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</si>
  <si>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</si>
  <si>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</si>
  <si>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</si>
  <si>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</si>
  <si>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</si>
  <si>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</si>
  <si>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</si>
  <si>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</si>
  <si>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</si>
  <si>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</si>
  <si>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</si>
  <si>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</si>
  <si>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</si>
  <si>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</si>
  <si>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</si>
  <si>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</si>
  <si>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</si>
  <si>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</si>
  <si>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</si>
  <si>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</si>
  <si>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</si>
  <si>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</si>
  <si>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</si>
  <si>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</si>
  <si>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</si>
  <si>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</si>
  <si>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</si>
  <si>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</si>
  <si>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</si>
  <si>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</si>
  <si>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</si>
  <si>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</si>
  <si>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</si>
  <si>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</si>
  <si>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</si>
  <si>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</si>
  <si>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</si>
  <si>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</si>
  <si>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</si>
  <si>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</si>
  <si>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</si>
  <si>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</si>
  <si>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</si>
  <si>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</si>
  <si>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</si>
  <si>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</si>
  <si>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</si>
  <si>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</si>
  <si>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</si>
  <si>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</si>
  <si>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</si>
  <si>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</si>
  <si>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</si>
  <si>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</si>
  <si>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</si>
  <si>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</si>
  <si>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</si>
  <si>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</si>
  <si>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</si>
  <si>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</si>
  <si>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</si>
  <si>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</si>
  <si>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</si>
  <si>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</si>
  <si>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</si>
  <si>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</si>
  <si>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</si>
  <si>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</si>
  <si>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</si>
  <si>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</si>
  <si>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</si>
  <si>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</si>
  <si>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</si>
  <si>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</si>
  <si>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</si>
  <si>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</si>
  <si>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</si>
  <si>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</si>
  <si>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</si>
  <si>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</si>
  <si>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</si>
  <si>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</si>
  <si>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</si>
  <si>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</si>
  <si>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</si>
  <si>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</si>
  <si>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</si>
  <si>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</si>
  <si>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</si>
  <si>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</si>
  <si>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</si>
  <si>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</si>
  <si>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</si>
  <si>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</si>
  <si>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</si>
  <si>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</si>
  <si>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</si>
  <si>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</si>
  <si>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</si>
  <si>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</si>
  <si>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</si>
  <si>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</si>
  <si>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</si>
  <si>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</si>
  <si>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</si>
  <si>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</si>
  <si>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</si>
  <si>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</si>
  <si>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</si>
  <si>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</si>
  <si>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</si>
  <si>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</si>
  <si>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</si>
  <si>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</si>
  <si>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</si>
  <si>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</si>
  <si>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</si>
  <si>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</si>
  <si>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</si>
  <si>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</si>
  <si>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</si>
  <si>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</si>
  <si>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</si>
  <si>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</si>
  <si>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</si>
  <si>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</si>
  <si>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</si>
  <si>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</si>
  <si>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</si>
  <si>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</si>
  <si>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</si>
  <si>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</si>
  <si>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</si>
  <si>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</si>
  <si>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</si>
  <si>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</si>
  <si>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</si>
  <si>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</si>
  <si>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</si>
  <si>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</si>
  <si>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</si>
  <si>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</si>
  <si>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</si>
  <si>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</si>
  <si>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</si>
  <si>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</si>
  <si>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</si>
  <si>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</si>
  <si>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</si>
  <si>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</si>
  <si>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</si>
  <si>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</si>
  <si>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</si>
  <si>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</si>
  <si>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</si>
  <si>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</si>
  <si>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</si>
  <si>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</si>
  <si>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</si>
  <si>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</si>
  <si>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</si>
  <si>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</si>
  <si>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</si>
  <si>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</si>
  <si>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</si>
  <si>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</si>
  <si>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</si>
  <si>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</si>
  <si>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</si>
  <si>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</si>
  <si>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</si>
  <si>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</si>
  <si>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</si>
  <si>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</si>
  <si>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</si>
  <si>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</si>
  <si>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</si>
  <si>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</si>
  <si>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</si>
  <si>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</si>
  <si>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</si>
  <si>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</si>
  <si>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</si>
  <si>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</si>
  <si>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</si>
  <si>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</si>
  <si>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</si>
  <si>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</si>
  <si>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</si>
  <si>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</si>
  <si>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</si>
  <si>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</si>
  <si>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</si>
  <si>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</si>
  <si>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</si>
  <si>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</si>
  <si>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</si>
  <si>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</si>
  <si>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</si>
  <si>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</si>
  <si>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</si>
  <si>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</si>
  <si>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</si>
  <si>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</si>
  <si>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</si>
  <si>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</si>
  <si>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</si>
  <si>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</si>
  <si>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</si>
  <si>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</si>
  <si>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</si>
  <si>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</si>
  <si>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</si>
  <si>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</si>
  <si>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</si>
  <si>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</si>
  <si>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</si>
  <si>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</si>
  <si>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</si>
  <si>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</si>
  <si>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</si>
  <si>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</si>
  <si>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</si>
  <si>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</si>
  <si>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</si>
  <si>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</si>
  <si>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</si>
  <si>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</si>
  <si>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</si>
  <si>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</si>
  <si>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</si>
  <si>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</si>
  <si>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</si>
  <si>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</si>
  <si>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</si>
  <si>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</si>
  <si>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</si>
  <si>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</si>
  <si>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</si>
  <si>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</si>
  <si>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</si>
  <si>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</si>
  <si>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</si>
  <si>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</si>
  <si>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</si>
  <si>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</si>
  <si>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</si>
  <si>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</si>
  <si>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</si>
  <si>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</si>
  <si>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</si>
  <si>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</si>
  <si>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</si>
  <si>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</si>
  <si>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</si>
  <si>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</si>
  <si>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</si>
  <si>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</si>
  <si>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</si>
  <si>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</si>
  <si>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</si>
  <si>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</si>
  <si>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</si>
  <si>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</si>
  <si>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</si>
  <si>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</si>
  <si>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</si>
  <si>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</si>
  <si>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</si>
  <si>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</si>
  <si>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</si>
  <si>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</si>
  <si>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</si>
  <si>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</si>
  <si>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</si>
  <si>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</si>
  <si>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</si>
  <si>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</si>
  <si>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</si>
  <si>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</si>
  <si>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</si>
  <si>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</si>
  <si>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</si>
  <si>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</si>
  <si>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</si>
  <si>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</si>
  <si>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</si>
  <si>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</si>
  <si>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</si>
  <si>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</si>
  <si>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</si>
  <si>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</si>
  <si>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</si>
  <si>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</si>
  <si>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</si>
  <si>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</si>
  <si>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</si>
  <si>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</si>
  <si>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</si>
  <si>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</si>
  <si>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</si>
  <si>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</si>
  <si>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</si>
  <si>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</si>
  <si>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</si>
  <si>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</si>
  <si>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</si>
  <si>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</si>
  <si>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</si>
  <si>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</si>
  <si>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</si>
  <si>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</si>
  <si>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</si>
  <si>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</si>
  <si>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</si>
  <si>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</si>
  <si>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</si>
  <si>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</si>
  <si>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</si>
  <si>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</si>
  <si>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</si>
  <si>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</si>
  <si>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</si>
  <si>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</si>
  <si>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</si>
  <si>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</si>
  <si>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</si>
  <si>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</si>
  <si>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</si>
  <si>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</si>
  <si>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</si>
  <si>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</si>
  <si>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</si>
  <si>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</si>
  <si>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</si>
  <si>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</si>
  <si>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</si>
  <si>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</si>
  <si>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</si>
  <si>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</si>
  <si>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</si>
  <si>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</si>
  <si>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</si>
  <si>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</si>
  <si>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</si>
  <si>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</si>
  <si>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</si>
  <si>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</si>
  <si>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</si>
  <si>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</si>
  <si>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</si>
  <si>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</si>
  <si>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</si>
  <si>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</si>
  <si>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</si>
  <si>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</si>
  <si>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</si>
  <si>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</si>
  <si>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</si>
  <si>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</si>
  <si>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</si>
  <si>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</si>
  <si>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</si>
  <si>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</si>
  <si>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</si>
  <si>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</si>
  <si>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</si>
  <si>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</si>
  <si>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</si>
  <si>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</si>
  <si>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</si>
  <si>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</si>
  <si>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</si>
  <si>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</si>
  <si>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</si>
  <si>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</si>
  <si>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</si>
  <si>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</si>
  <si>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</si>
  <si>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</si>
  <si>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</si>
  <si>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</si>
  <si>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</si>
  <si>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</si>
  <si>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</si>
  <si>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</si>
  <si>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</si>
  <si>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</si>
  <si>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</si>
  <si>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</si>
  <si>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</si>
  <si>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</si>
  <si>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</si>
  <si>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</si>
  <si>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</si>
  <si>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</si>
  <si>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</si>
  <si>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</si>
  <si>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</si>
  <si>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</si>
  <si>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</si>
  <si>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</si>
  <si>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</si>
  <si>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</si>
  <si>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</si>
  <si>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</si>
  <si>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</si>
  <si>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</si>
  <si>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</si>
  <si>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</si>
  <si>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</si>
  <si>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</si>
  <si>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</si>
  <si>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</si>
  <si>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</si>
  <si>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</si>
  <si>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</si>
  <si>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</si>
  <si>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</si>
  <si>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</si>
  <si>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</si>
  <si>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</si>
  <si>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</si>
  <si>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</si>
  <si>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</si>
  <si>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</si>
  <si>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</si>
  <si>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</si>
  <si>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</si>
  <si>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</si>
  <si>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</si>
  <si>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</si>
  <si>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</si>
  <si>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</si>
  <si>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</si>
  <si>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</si>
  <si>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</si>
  <si>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</si>
  <si>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</si>
  <si>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</si>
  <si>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</si>
  <si>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</si>
  <si>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</si>
  <si>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</si>
  <si>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</si>
  <si>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</si>
  <si>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</si>
  <si>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</si>
  <si>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</si>
  <si>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</si>
  <si>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</si>
  <si>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</si>
  <si>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</si>
  <si>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</si>
  <si>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</si>
  <si>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</si>
  <si>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</si>
  <si>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</si>
  <si>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</si>
  <si>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</si>
  <si>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</si>
  <si>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</si>
  <si>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</si>
  <si>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</si>
  <si>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</si>
  <si>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</si>
  <si>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</si>
  <si>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</si>
  <si>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</si>
  <si>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</si>
  <si>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</si>
  <si>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</si>
  <si>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</si>
  <si>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</si>
  <si>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</si>
  <si>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</si>
  <si>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</si>
  <si>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</si>
  <si>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</si>
  <si>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</si>
  <si>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</si>
  <si>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</si>
  <si>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</si>
  <si>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</si>
  <si>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</si>
  <si>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</si>
  <si>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</si>
  <si>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</si>
  <si>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</si>
  <si>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</si>
  <si>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</si>
  <si>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</si>
  <si>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</si>
  <si>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</si>
  <si>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</si>
  <si>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</si>
  <si>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</si>
  <si>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</si>
  <si>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</si>
  <si>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</si>
  <si>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</si>
  <si>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</si>
  <si>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</si>
  <si>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</si>
  <si>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</si>
  <si>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</si>
  <si>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</si>
  <si>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</si>
  <si>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</si>
  <si>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</si>
  <si>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</si>
  <si>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</si>
  <si>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</si>
  <si>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</si>
  <si>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</si>
  <si>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</si>
  <si>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</si>
  <si>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</si>
  <si>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</si>
  <si>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</si>
  <si>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</si>
  <si>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</si>
  <si>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</si>
  <si>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</si>
  <si>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</si>
  <si>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</si>
  <si>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</si>
  <si>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</si>
  <si>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</si>
  <si>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</si>
  <si>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</si>
  <si>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</si>
  <si>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</si>
  <si>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</si>
  <si>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</si>
  <si>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</si>
  <si>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</si>
  <si>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</si>
  <si>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</si>
  <si>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</si>
  <si>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</si>
  <si>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</si>
  <si>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</si>
  <si>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</si>
  <si>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</si>
  <si>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</si>
  <si>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</si>
  <si>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</si>
  <si>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</si>
  <si>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</si>
  <si>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</si>
  <si>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</si>
  <si>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</si>
  <si>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</si>
  <si>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</si>
  <si>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</si>
  <si>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</si>
  <si>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</si>
  <si>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</si>
  <si>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</si>
  <si>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</si>
  <si>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</si>
  <si>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</si>
  <si>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</si>
  <si>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</si>
  <si>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</si>
  <si>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</si>
  <si>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</si>
  <si>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</si>
  <si>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</si>
  <si>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</si>
  <si>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</si>
  <si>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</si>
  <si>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</si>
  <si>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</si>
  <si>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</si>
  <si>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</si>
  <si>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</si>
  <si>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</si>
  <si>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</si>
  <si>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</si>
  <si>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</si>
  <si>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</si>
  <si>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</si>
  <si>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</si>
  <si>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</si>
  <si>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</si>
  <si>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</si>
  <si>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</si>
  <si>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</si>
  <si>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</si>
  <si>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</si>
  <si>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</si>
  <si>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</si>
  <si>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</si>
  <si>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</si>
  <si>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</si>
  <si>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</si>
  <si>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</si>
  <si>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</si>
  <si>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</si>
  <si>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</si>
  <si>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</si>
  <si>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</si>
  <si>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</si>
  <si>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</si>
  <si>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</si>
  <si>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</si>
  <si>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</si>
  <si>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</si>
  <si>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</si>
  <si>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</si>
  <si>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</si>
  <si>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</si>
  <si>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</si>
  <si>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</si>
  <si>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</si>
  <si>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</si>
  <si>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</si>
  <si>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</si>
  <si>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</si>
  <si>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</si>
  <si>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</si>
  <si>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</si>
  <si>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</si>
  <si>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</si>
  <si>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</si>
  <si>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</si>
  <si>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</si>
  <si>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</si>
  <si>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</si>
  <si>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</si>
  <si>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</si>
  <si>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</si>
  <si>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</si>
  <si>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</si>
  <si>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</si>
  <si>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</si>
  <si>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</si>
  <si>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</si>
  <si>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</si>
  <si>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</si>
  <si>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</si>
  <si>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</si>
  <si>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</si>
  <si>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</si>
  <si>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</si>
  <si>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</si>
  <si>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</si>
  <si>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</si>
  <si>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</si>
  <si>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</si>
  <si>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</si>
  <si>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</si>
  <si>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</si>
  <si>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</si>
  <si>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</si>
  <si>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</si>
  <si>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</si>
  <si>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</si>
  <si>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</si>
  <si>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</si>
  <si>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</si>
  <si>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</si>
  <si>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</si>
  <si>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</si>
  <si>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</si>
  <si>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</si>
  <si>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</si>
  <si>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</si>
  <si>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</si>
  <si>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</si>
  <si>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</si>
  <si>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</si>
  <si>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</si>
  <si>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</si>
  <si>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</si>
  <si>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</si>
  <si>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</si>
  <si>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</si>
  <si>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</si>
  <si>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</si>
  <si>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</si>
  <si>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</si>
  <si>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</si>
  <si>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</si>
  <si>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</si>
  <si>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</si>
  <si>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</si>
  <si>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</si>
  <si>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</si>
  <si>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</si>
  <si>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</si>
  <si>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</si>
  <si>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</si>
  <si>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</si>
  <si>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</si>
  <si>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</si>
  <si>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</si>
  <si>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</si>
  <si>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</si>
  <si>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</si>
  <si>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</si>
  <si>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</si>
  <si>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</si>
  <si>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</si>
  <si>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</si>
  <si>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</si>
  <si>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</si>
  <si>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</si>
  <si>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</si>
  <si>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</si>
  <si>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</si>
  <si>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</si>
  <si>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</si>
  <si>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</si>
  <si>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</si>
  <si>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</si>
  <si>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</si>
  <si>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</si>
  <si>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</si>
  <si>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</si>
  <si>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</si>
  <si>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</si>
  <si>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</si>
  <si>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</si>
  <si>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</si>
  <si>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</si>
  <si>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</si>
  <si>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</si>
  <si>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</si>
  <si>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</si>
  <si>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</si>
  <si>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</si>
  <si>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</si>
  <si>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</si>
  <si>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</si>
  <si>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</si>
  <si>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</si>
  <si>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</si>
  <si>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</si>
  <si>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</si>
  <si>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</si>
  <si>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</si>
  <si>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</si>
  <si>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</si>
  <si>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</si>
  <si>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</si>
  <si>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</si>
  <si>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</si>
  <si>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</si>
  <si>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</si>
  <si>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</si>
  <si>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</si>
  <si>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</si>
  <si>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</si>
  <si>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</si>
  <si>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</si>
  <si>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</si>
  <si>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</si>
  <si>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</si>
  <si>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</si>
  <si>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</si>
  <si>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</si>
  <si>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</si>
  <si>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</si>
  <si>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</si>
  <si>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</si>
  <si>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</si>
  <si>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</si>
  <si>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</si>
  <si>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</si>
  <si>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</si>
  <si>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</si>
  <si>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</si>
  <si>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</si>
  <si>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</si>
  <si>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</si>
  <si>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</si>
  <si>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</si>
  <si>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</si>
  <si>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</si>
  <si>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</si>
  <si>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</si>
  <si>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</si>
  <si>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</si>
  <si>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</si>
  <si>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</si>
  <si>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</si>
  <si>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</si>
  <si>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</si>
  <si>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</si>
  <si>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</si>
  <si>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</si>
  <si>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</si>
  <si>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</si>
  <si>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</si>
  <si>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</si>
  <si>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</si>
  <si>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</si>
  <si>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</si>
  <si>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</si>
  <si>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</si>
  <si>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</si>
  <si>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</si>
  <si>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</si>
  <si>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</si>
  <si>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</si>
  <si>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</si>
  <si>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</si>
  <si>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</si>
  <si>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</si>
  <si>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</si>
  <si>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</si>
  <si>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</si>
  <si>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</si>
  <si>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</si>
  <si>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</si>
  <si>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</si>
  <si>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</si>
  <si>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</si>
  <si>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</si>
  <si>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</si>
  <si>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</si>
  <si>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</si>
  <si>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</si>
  <si>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</si>
  <si>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</si>
  <si>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</si>
  <si>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</si>
  <si>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</si>
  <si>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</si>
  <si>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</si>
  <si>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</si>
  <si>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</si>
  <si>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</si>
  <si>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</si>
  <si>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</si>
  <si>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</si>
  <si>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</si>
  <si>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</si>
  <si>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</si>
  <si>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</si>
  <si>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</si>
  <si>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</si>
  <si>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</si>
  <si>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</si>
  <si>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</si>
  <si>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</si>
  <si>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</si>
  <si>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</si>
  <si>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</si>
  <si>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</si>
  <si>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</si>
  <si>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</si>
  <si>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</si>
  <si>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</si>
  <si>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</si>
  <si>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</si>
  <si>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</si>
  <si>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</si>
  <si>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</si>
  <si>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</si>
  <si>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</si>
  <si>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</si>
  <si>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</si>
  <si>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</si>
  <si>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</si>
  <si>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</si>
  <si>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</si>
  <si>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</si>
  <si>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</si>
  <si>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</si>
  <si>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</si>
  <si>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</si>
  <si>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</si>
  <si>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</si>
  <si>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</si>
  <si>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</si>
  <si>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</si>
  <si>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</si>
  <si>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</si>
  <si>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</si>
  <si>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</si>
  <si>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</si>
  <si>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</si>
  <si>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</si>
  <si>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</si>
  <si>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</si>
  <si>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</si>
  <si>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</si>
  <si>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</si>
  <si>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</si>
  <si>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</si>
  <si>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</si>
  <si>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</si>
  <si>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</si>
  <si>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</si>
  <si>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</si>
  <si>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</si>
  <si>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</si>
  <si>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</si>
  <si>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</si>
  <si>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</si>
  <si>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</si>
  <si>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</si>
  <si>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</si>
  <si>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</si>
  <si>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</si>
  <si>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</si>
  <si>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</si>
  <si>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</si>
  <si>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</si>
  <si>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</si>
  <si>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</si>
  <si>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</si>
  <si>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</si>
  <si>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</si>
  <si>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</si>
  <si>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</si>
  <si>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</si>
  <si>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</si>
  <si>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</si>
  <si>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</si>
  <si>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</si>
  <si>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</si>
  <si>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</si>
  <si>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</si>
  <si>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</si>
  <si>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</si>
  <si>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</si>
  <si>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</si>
  <si>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</si>
  <si>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</si>
  <si>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</si>
  <si>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</si>
  <si>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</si>
  <si>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</si>
  <si>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</si>
  <si>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</si>
  <si>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</si>
  <si>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</si>
  <si>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</si>
  <si>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</si>
  <si>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</si>
  <si>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</si>
  <si>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</si>
  <si>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</si>
  <si>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</si>
  <si>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</si>
  <si>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</si>
  <si>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</si>
  <si>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</si>
  <si>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</si>
  <si>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</si>
  <si>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</si>
  <si>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</si>
  <si>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</si>
  <si>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</si>
  <si>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</si>
  <si>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</si>
  <si>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</si>
  <si>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</si>
  <si>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</si>
  <si>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</si>
  <si>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</si>
  <si>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</si>
  <si>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</si>
  <si>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</si>
  <si>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</si>
  <si>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</si>
  <si>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</si>
  <si>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</si>
  <si>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</si>
  <si>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</si>
  <si>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</si>
  <si>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</si>
  <si>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</si>
  <si>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</si>
  <si>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</si>
  <si>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</si>
  <si>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</si>
  <si>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</si>
  <si>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</si>
  <si>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</si>
  <si>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</si>
  <si>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</si>
  <si>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</si>
  <si>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</si>
  <si>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</si>
  <si>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</si>
  <si>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</si>
  <si>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</si>
  <si>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</si>
  <si>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</si>
  <si>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</si>
  <si>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</si>
  <si>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</si>
  <si>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</si>
  <si>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</si>
  <si>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</si>
  <si>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</si>
  <si>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</si>
  <si>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</si>
  <si>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</si>
  <si>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</si>
  <si>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</si>
  <si>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</si>
  <si>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</si>
  <si>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</si>
  <si>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</si>
  <si>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</si>
  <si>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</si>
  <si>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</si>
  <si>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</si>
  <si>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</si>
  <si>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</si>
  <si>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</si>
  <si>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</si>
  <si>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</si>
  <si>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</si>
  <si>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</si>
  <si>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</si>
  <si>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</si>
  <si>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</si>
  <si>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</si>
  <si>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</si>
  <si>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</si>
  <si>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</si>
  <si>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</si>
  <si>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</si>
  <si>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</si>
  <si>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</si>
  <si>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</si>
  <si>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</si>
  <si>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</si>
  <si>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</si>
  <si>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</si>
  <si>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</si>
  <si>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</si>
  <si>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</si>
  <si>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</si>
  <si>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</si>
  <si>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</si>
  <si>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</si>
  <si>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</si>
  <si>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</si>
  <si>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</si>
  <si>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</si>
  <si>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</si>
  <si>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</si>
  <si>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</si>
  <si>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</si>
  <si>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</si>
  <si>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</si>
  <si>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</si>
  <si>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</si>
  <si>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</si>
  <si>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</si>
  <si>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</si>
  <si>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</si>
  <si>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</si>
  <si>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</si>
  <si>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</si>
  <si>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</si>
  <si>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</si>
  <si>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</si>
  <si>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</si>
  <si>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</si>
  <si>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</si>
  <si>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</si>
  <si>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</si>
  <si>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</si>
  <si>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</si>
  <si>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</si>
  <si>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</si>
  <si>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</si>
  <si>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</si>
  <si>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</si>
  <si>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</si>
  <si>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</si>
  <si>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</si>
  <si>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</si>
  <si>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</si>
  <si>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</si>
  <si>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</si>
  <si>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</si>
  <si>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</si>
  <si>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</si>
  <si>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</si>
  <si>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</si>
  <si>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</si>
  <si>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</si>
  <si>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</si>
  <si>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</si>
  <si>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</si>
  <si>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</si>
  <si>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</si>
  <si>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</si>
  <si>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</si>
  <si>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</si>
  <si>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</si>
  <si>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</si>
  <si>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</si>
  <si>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</si>
  <si>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</si>
  <si>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</si>
  <si>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</si>
  <si>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</si>
  <si>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</si>
  <si>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</si>
  <si>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</si>
  <si>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</si>
  <si>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</si>
  <si>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</si>
  <si>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</si>
  <si>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</si>
  <si>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</si>
  <si>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</si>
  <si>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</si>
  <si>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</si>
  <si>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</si>
  <si>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</si>
  <si>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</si>
  <si>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</si>
  <si>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</si>
  <si>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</si>
  <si>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</si>
  <si>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</si>
  <si>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</si>
  <si>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</si>
  <si>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</si>
  <si>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</si>
  <si>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</si>
  <si>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</si>
  <si>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</si>
  <si>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</si>
  <si>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</si>
  <si>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</si>
  <si>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</si>
  <si>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</si>
  <si>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</si>
  <si>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</si>
  <si>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</si>
  <si>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</si>
  <si>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</si>
  <si>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</si>
  <si>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</si>
  <si>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</si>
  <si>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</si>
  <si>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</si>
  <si>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</si>
  <si>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</si>
  <si>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</si>
  <si>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</si>
  <si>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</si>
  <si>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</si>
  <si>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</si>
  <si>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</si>
  <si>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</si>
  <si>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</si>
  <si>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</si>
  <si>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</si>
  <si>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</si>
  <si>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</si>
  <si>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</si>
  <si>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</si>
  <si>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</si>
  <si>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</si>
  <si>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</si>
  <si>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</si>
  <si>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</si>
  <si>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</si>
  <si>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</si>
  <si>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</si>
  <si>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</si>
  <si>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</si>
  <si>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</si>
  <si>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</si>
  <si>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</si>
  <si>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</si>
  <si>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</si>
  <si>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</si>
  <si>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</si>
  <si>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</si>
  <si>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</si>
  <si>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</si>
  <si>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</si>
  <si>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</si>
  <si>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</si>
  <si>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</si>
  <si>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</si>
  <si>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</si>
  <si>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</si>
  <si>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</si>
  <si>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</si>
  <si>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</si>
  <si>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</si>
  <si>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</si>
  <si>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</si>
  <si>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</si>
  <si>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</si>
  <si>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</si>
  <si>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</si>
  <si>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</si>
  <si>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</si>
  <si>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</si>
  <si>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</si>
  <si>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</si>
  <si>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</si>
  <si>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</si>
  <si>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</si>
  <si>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</si>
  <si>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</si>
  <si>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</si>
  <si>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</si>
  <si>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</si>
  <si>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</si>
  <si>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</si>
  <si>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</si>
  <si>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</si>
  <si>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</si>
  <si>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</si>
  <si>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</si>
  <si>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</si>
  <si>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</si>
  <si>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</si>
  <si>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</si>
  <si>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</si>
  <si>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</si>
  <si>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</si>
  <si>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</si>
  <si>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</si>
  <si>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</si>
  <si>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</si>
  <si>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</si>
  <si>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</si>
  <si>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</si>
  <si>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</si>
  <si>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</si>
  <si>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</si>
  <si>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</si>
  <si>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</si>
  <si>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</si>
  <si>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</si>
  <si>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</si>
  <si>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</si>
  <si>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</si>
  <si>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</si>
  <si>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</si>
  <si>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</si>
  <si>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</si>
  <si>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</si>
  <si>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</si>
  <si>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</si>
  <si>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</si>
  <si>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</si>
  <si>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</si>
  <si>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</si>
  <si>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</si>
  <si>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</si>
  <si>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</si>
  <si>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</si>
  <si>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</si>
  <si>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</si>
  <si>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</si>
  <si>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</si>
  <si>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</si>
  <si>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</si>
  <si>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</si>
  <si>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</si>
  <si>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</si>
  <si>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</si>
  <si>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</si>
  <si>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</si>
  <si>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</si>
  <si>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</si>
  <si>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</si>
  <si>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</si>
  <si>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</si>
  <si>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</si>
  <si>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</si>
  <si>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</si>
  <si>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</si>
  <si>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</si>
  <si>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</si>
  <si>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</si>
  <si>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</si>
  <si>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</si>
  <si>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</si>
  <si>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</si>
  <si>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</si>
  <si>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</si>
  <si>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</si>
  <si>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</si>
  <si>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</si>
  <si>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</si>
  <si>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</si>
  <si>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</si>
  <si>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</si>
  <si>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</si>
  <si>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</si>
  <si>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</si>
  <si>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</si>
  <si>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</si>
  <si>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</si>
  <si>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</si>
  <si>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</si>
  <si>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</si>
  <si>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</si>
  <si>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</si>
  <si>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</si>
  <si>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</si>
  <si>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</si>
  <si>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</si>
  <si>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</si>
  <si>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</si>
  <si>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</si>
  <si>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</si>
  <si>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</si>
  <si>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</si>
  <si>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</si>
  <si>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</si>
  <si>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</si>
  <si>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</si>
  <si>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</si>
  <si>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</si>
  <si>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</si>
  <si>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</si>
  <si>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</si>
  <si>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</si>
  <si>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</si>
  <si>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</si>
  <si>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</si>
  <si>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</si>
  <si>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</si>
  <si>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</si>
  <si>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</si>
  <si>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</si>
  <si>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</si>
  <si>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</si>
  <si>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</si>
  <si>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</si>
  <si>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</si>
  <si>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</si>
  <si>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</si>
  <si>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</si>
  <si>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</si>
  <si>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</si>
  <si>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</si>
  <si>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</si>
  <si>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</si>
  <si>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</si>
  <si>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</si>
  <si>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</si>
  <si>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</si>
  <si>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</si>
  <si>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</si>
  <si>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</si>
  <si>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</si>
  <si>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</si>
  <si>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</si>
  <si>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</si>
  <si>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</si>
  <si>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</si>
  <si>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</si>
  <si>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</si>
  <si>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</si>
  <si>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</si>
  <si>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</si>
  <si>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</si>
  <si>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</si>
  <si>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</si>
  <si>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</si>
  <si>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</si>
  <si>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</si>
  <si>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</si>
  <si>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</si>
  <si>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</si>
  <si>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</si>
  <si>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</si>
  <si>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</si>
  <si>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</si>
  <si>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</si>
  <si>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</si>
  <si>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</si>
  <si>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</si>
  <si>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</si>
  <si>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</si>
  <si>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</si>
  <si>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</si>
  <si>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</si>
  <si>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</si>
  <si>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</si>
  <si>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</si>
  <si>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</si>
  <si>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</si>
  <si>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</si>
  <si>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</si>
  <si>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</si>
  <si>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</si>
  <si>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</si>
  <si>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</si>
  <si>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</si>
  <si>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</si>
  <si>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</si>
  <si>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</si>
  <si>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</si>
  <si>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</si>
  <si>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</si>
  <si>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</si>
  <si>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</si>
  <si>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</si>
  <si>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</si>
  <si>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</si>
  <si>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</si>
  <si>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</si>
  <si>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</si>
  <si>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</si>
  <si>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</si>
  <si>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</si>
  <si>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</si>
  <si>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</si>
  <si>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</si>
  <si>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</si>
  <si>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</si>
  <si>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</si>
  <si>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</si>
  <si>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</si>
  <si>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</si>
  <si>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</si>
  <si>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</si>
  <si>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</si>
  <si>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</si>
  <si>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</si>
  <si>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</si>
  <si>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</si>
  <si>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</si>
  <si>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</si>
  <si>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</si>
  <si>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</si>
  <si>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</si>
  <si>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</si>
  <si>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</si>
  <si>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</si>
  <si>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</si>
  <si>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</si>
  <si>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</si>
  <si>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</si>
  <si>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</si>
  <si>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</si>
  <si>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</si>
  <si>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</si>
  <si>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</si>
  <si>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</si>
  <si>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</si>
  <si>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</si>
  <si>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</si>
  <si>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</si>
  <si>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</si>
  <si>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</si>
  <si>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</si>
  <si>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</si>
  <si>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</si>
  <si>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</si>
  <si>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</si>
  <si>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</si>
  <si>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</si>
  <si>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</si>
  <si>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</si>
  <si>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</si>
  <si>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</si>
  <si>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</si>
  <si>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</si>
  <si>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</si>
  <si>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</si>
  <si>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</si>
  <si>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</si>
  <si>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</si>
  <si>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</si>
  <si>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</si>
  <si>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</si>
  <si>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</si>
  <si>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</si>
  <si>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</si>
  <si>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</si>
  <si>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</si>
  <si>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</si>
  <si>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</si>
  <si>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</si>
  <si>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</si>
  <si>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</si>
  <si>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</si>
  <si>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</si>
  <si>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</si>
  <si>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</si>
  <si>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</si>
  <si>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</si>
  <si>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</si>
  <si>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</si>
  <si>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</si>
  <si>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</si>
  <si>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</si>
  <si>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</si>
  <si>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</si>
  <si>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</si>
  <si>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</si>
  <si>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</si>
  <si>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</si>
  <si>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</si>
  <si>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</si>
  <si>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</si>
  <si>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</si>
  <si>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</si>
  <si>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</si>
  <si>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</si>
  <si>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</si>
  <si>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</si>
  <si>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</si>
  <si>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</si>
  <si>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</si>
  <si>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</si>
  <si>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</si>
  <si>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</si>
  <si>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</si>
  <si>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</si>
  <si>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</si>
  <si>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</si>
  <si>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</si>
  <si>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</si>
  <si>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</si>
  <si>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</si>
  <si>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</si>
  <si>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</si>
  <si>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</si>
  <si>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</si>
  <si>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</si>
  <si>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</si>
  <si>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</si>
  <si>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</si>
  <si>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</si>
  <si>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</si>
  <si>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</si>
  <si>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</si>
  <si>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</si>
  <si>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</si>
  <si>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</si>
  <si>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</si>
  <si>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</si>
  <si>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</si>
  <si>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</si>
  <si>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</si>
  <si>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</si>
  <si>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</si>
  <si>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</si>
  <si>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</si>
  <si>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</si>
  <si>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</si>
  <si>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</si>
  <si>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</si>
  <si>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</si>
  <si>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</si>
  <si>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</si>
  <si>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</si>
  <si>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</si>
  <si>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</si>
  <si>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</si>
  <si>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</si>
  <si>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</si>
  <si>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</si>
  <si>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</si>
  <si>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</si>
  <si>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</si>
  <si>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</si>
  <si>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</si>
  <si>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</si>
  <si>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</si>
  <si>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</si>
  <si>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</si>
  <si>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</si>
  <si>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</si>
  <si>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</si>
  <si>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</si>
  <si>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</si>
  <si>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</si>
  <si>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</si>
  <si>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</si>
  <si>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</si>
  <si>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</si>
  <si>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</si>
  <si>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</si>
  <si>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</si>
  <si>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</si>
  <si>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</si>
  <si>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</si>
  <si>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</si>
  <si>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</si>
  <si>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</si>
  <si>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</si>
  <si>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</si>
  <si>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</si>
  <si>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</si>
  <si>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</si>
  <si>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</si>
  <si>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</si>
  <si>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</si>
  <si>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</si>
  <si>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</si>
  <si>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</si>
  <si>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</si>
  <si>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</si>
  <si>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</si>
  <si>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</si>
  <si>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</si>
  <si>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</si>
  <si>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</si>
  <si>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</si>
  <si>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</si>
  <si>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</si>
  <si>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</si>
  <si>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</si>
  <si>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</si>
  <si>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</si>
  <si>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</si>
  <si>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</si>
  <si>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</si>
  <si>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</si>
  <si>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</si>
  <si>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</si>
  <si>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</si>
  <si>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</si>
  <si>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</si>
  <si>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</si>
  <si>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</si>
  <si>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</si>
  <si>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</si>
  <si>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</si>
  <si>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</si>
  <si>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</si>
  <si>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</si>
  <si>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</si>
  <si>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</si>
  <si>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</si>
  <si>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</si>
  <si>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</si>
  <si>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</si>
  <si>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</si>
  <si>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</si>
  <si>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</si>
  <si>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</si>
  <si>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</si>
  <si>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</si>
  <si>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</si>
  <si>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</si>
  <si>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</si>
  <si>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</si>
  <si>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</si>
  <si>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</si>
  <si>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</si>
  <si>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</si>
  <si>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</si>
  <si>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</si>
  <si>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</si>
  <si>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</si>
  <si>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</si>
  <si>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</si>
  <si>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</si>
  <si>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</si>
  <si>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</si>
  <si>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</si>
  <si>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</si>
  <si>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</si>
  <si>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</si>
  <si>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</si>
  <si>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</si>
  <si>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</si>
  <si>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</si>
  <si>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</si>
  <si>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</si>
  <si>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</si>
  <si>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</si>
  <si>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</si>
  <si>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</si>
  <si>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</si>
  <si>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</si>
  <si>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</si>
  <si>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</si>
  <si>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</si>
  <si>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</si>
  <si>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</si>
  <si>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</si>
  <si>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</si>
  <si>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</si>
  <si>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</si>
  <si>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</si>
  <si>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</si>
  <si>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</si>
  <si>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</si>
  <si>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</si>
  <si>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</si>
  <si>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</si>
  <si>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</si>
  <si>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</si>
  <si>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</si>
  <si>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</si>
  <si>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</si>
  <si>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</si>
  <si>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</si>
  <si>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</si>
  <si>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</si>
  <si>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</si>
  <si>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</si>
  <si>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</si>
  <si>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</si>
  <si>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</si>
  <si>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</si>
  <si>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</si>
  <si>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</si>
  <si>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</si>
  <si>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</si>
  <si>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</si>
  <si>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</si>
  <si>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</si>
  <si>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</si>
  <si>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</si>
  <si>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</si>
  <si>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</si>
  <si>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</si>
  <si>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</si>
  <si>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</si>
  <si>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</si>
  <si>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</si>
  <si>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</si>
  <si>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</si>
  <si>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</si>
  <si>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</si>
  <si>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</si>
  <si>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</si>
  <si>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</si>
  <si>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</si>
  <si>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</si>
  <si>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</si>
  <si>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</si>
  <si>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</si>
  <si>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</si>
  <si>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</si>
  <si>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</si>
  <si>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</si>
  <si>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</si>
  <si>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</si>
  <si>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</si>
  <si>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</si>
  <si>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</si>
  <si>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</si>
  <si>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</si>
  <si>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</si>
  <si>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</si>
  <si>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</si>
  <si>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</si>
  <si>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</si>
  <si>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</si>
  <si>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</si>
  <si>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</si>
  <si>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</si>
  <si>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</si>
  <si>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</si>
  <si>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</si>
  <si>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</si>
  <si>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</si>
  <si>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</si>
  <si>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</si>
  <si>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</si>
  <si>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</si>
  <si>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</si>
  <si>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</si>
  <si>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</si>
  <si>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</si>
  <si>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</si>
  <si>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</si>
  <si>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</si>
  <si>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</si>
  <si>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</si>
  <si>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</si>
  <si>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</si>
  <si>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</si>
  <si>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</si>
  <si>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</si>
  <si>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</si>
  <si>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</si>
  <si>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</si>
  <si>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</si>
  <si>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</si>
  <si>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</si>
  <si>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</si>
  <si>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</si>
  <si>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</si>
  <si>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</si>
  <si>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</si>
  <si>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</si>
  <si>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</si>
  <si>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</si>
  <si>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</si>
  <si>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</si>
  <si>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</si>
  <si>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</si>
  <si>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</si>
  <si>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</si>
  <si>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</si>
  <si>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</si>
  <si>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</si>
  <si>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</si>
  <si>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</si>
  <si>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</si>
  <si>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</si>
  <si>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</si>
  <si>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</si>
  <si>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</si>
  <si>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</si>
  <si>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</si>
  <si>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</si>
  <si>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</si>
  <si>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</si>
  <si>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</si>
  <si>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</si>
  <si>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</si>
  <si>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</si>
  <si>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</si>
  <si>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</si>
  <si>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</si>
  <si>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</si>
  <si>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</si>
  <si>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</si>
  <si>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</si>
  <si>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</si>
  <si>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</si>
  <si>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</si>
  <si>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</si>
  <si>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</si>
  <si>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</si>
  <si>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</si>
  <si>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</si>
  <si>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</si>
  <si>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</si>
  <si>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</si>
  <si>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</si>
  <si>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</si>
  <si>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</si>
  <si>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</si>
  <si>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</si>
  <si>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</si>
  <si>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</si>
  <si>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</si>
  <si>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</si>
  <si>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</si>
  <si>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</si>
  <si>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</si>
  <si>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</si>
  <si>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</si>
  <si>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</si>
  <si>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</si>
  <si>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</si>
  <si>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</si>
  <si>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</si>
  <si>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</si>
  <si>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</si>
  <si>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</si>
  <si>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</si>
  <si>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</si>
  <si>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</si>
  <si>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</si>
  <si>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</si>
  <si>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</si>
  <si>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</si>
  <si>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</si>
  <si>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</si>
  <si>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</si>
  <si>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</si>
  <si>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</si>
  <si>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</si>
  <si>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</si>
  <si>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</si>
  <si>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</si>
  <si>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</si>
  <si>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</si>
  <si>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</si>
  <si>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</si>
  <si>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</si>
  <si>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</si>
  <si>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</si>
  <si>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</si>
  <si>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</si>
  <si>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</si>
  <si>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</si>
  <si>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</si>
  <si>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</si>
  <si>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</si>
  <si>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</si>
  <si>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</si>
  <si>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</si>
  <si>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</si>
  <si>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</si>
  <si>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</si>
  <si>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</si>
  <si>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</si>
  <si>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</si>
  <si>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</si>
  <si>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</si>
  <si>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</si>
  <si>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</si>
  <si>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</si>
  <si>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</si>
  <si>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</si>
  <si>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</si>
  <si>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</si>
  <si>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</si>
  <si>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</si>
  <si>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</si>
  <si>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</si>
  <si>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</si>
  <si>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</si>
  <si>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</si>
  <si>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</si>
  <si>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</si>
  <si>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</si>
  <si>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</si>
  <si>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</si>
  <si>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</si>
  <si>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</si>
  <si>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</si>
  <si>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</si>
  <si>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</si>
  <si>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</si>
  <si>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</si>
  <si>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</si>
  <si>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</si>
  <si>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</si>
  <si>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</si>
  <si>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</si>
  <si>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</si>
  <si>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</si>
  <si>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</si>
  <si>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</si>
  <si>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</si>
  <si>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</si>
  <si>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</si>
  <si>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</si>
  <si>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</si>
  <si>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</si>
  <si>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</si>
  <si>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</si>
  <si>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</si>
  <si>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</si>
  <si>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</si>
  <si>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</si>
  <si>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</si>
  <si>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</si>
  <si>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</si>
  <si>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</si>
  <si>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</si>
  <si>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</si>
  <si>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</si>
  <si>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</si>
  <si>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</si>
  <si>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</si>
  <si>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</si>
  <si>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</si>
  <si>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</si>
  <si>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</si>
  <si>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</si>
  <si>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</si>
  <si>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</si>
  <si>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</si>
  <si>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</si>
  <si>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</si>
  <si>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</si>
  <si>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</si>
  <si>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</si>
  <si>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</si>
  <si>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</si>
  <si>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</si>
  <si>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</si>
  <si>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</si>
  <si>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</si>
  <si>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</si>
  <si>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</si>
  <si>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</si>
  <si>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</si>
  <si>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</si>
  <si>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</si>
  <si>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</si>
  <si>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</si>
  <si>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</si>
  <si>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</si>
  <si>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</si>
  <si>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</si>
  <si>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</si>
  <si>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</si>
  <si>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</si>
  <si>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</si>
  <si>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</si>
  <si>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</si>
  <si>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</si>
  <si>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</si>
  <si>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</si>
  <si>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</si>
  <si>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</si>
  <si>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</si>
  <si>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</si>
  <si>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</si>
  <si>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</si>
  <si>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</si>
  <si>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</si>
  <si>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</si>
  <si>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</si>
  <si>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</si>
  <si>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</si>
  <si>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</si>
  <si>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</si>
  <si>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</si>
  <si>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</si>
  <si>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</si>
  <si>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</si>
  <si>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</si>
  <si>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</si>
  <si>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</si>
  <si>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</si>
  <si>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</si>
  <si>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</si>
  <si>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</si>
  <si>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</si>
  <si>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</si>
  <si>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</si>
  <si>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</si>
  <si>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</si>
  <si>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</si>
  <si>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</si>
  <si>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</si>
  <si>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</si>
  <si>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</si>
  <si>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</si>
  <si>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</si>
  <si>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</si>
  <si>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</si>
  <si>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</si>
  <si>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</si>
  <si>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</si>
  <si>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</si>
  <si>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</si>
  <si>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</si>
  <si>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</si>
  <si>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</si>
  <si>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</si>
  <si>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</si>
  <si>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</si>
  <si>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</si>
  <si>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</si>
  <si>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</si>
  <si>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</si>
  <si>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</si>
  <si>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</si>
  <si>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</si>
  <si>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</si>
  <si>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</si>
  <si>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</si>
  <si>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</si>
  <si>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</si>
  <si>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</si>
  <si>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</si>
  <si>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</si>
  <si>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</si>
  <si>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</si>
  <si>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</si>
  <si>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</si>
  <si>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</si>
  <si>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</si>
  <si>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</si>
  <si>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</si>
  <si>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</si>
  <si>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</si>
  <si>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</si>
  <si>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</si>
  <si>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</si>
  <si>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</si>
  <si>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</si>
  <si>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</si>
  <si>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</si>
  <si>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</si>
  <si>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</si>
  <si>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</si>
  <si>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</si>
  <si>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</si>
  <si>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</si>
  <si>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</si>
  <si>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</si>
  <si>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</si>
  <si>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</si>
  <si>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</si>
  <si>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</si>
  <si>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</si>
  <si>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</si>
  <si>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</si>
  <si>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</si>
  <si>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</si>
  <si>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</si>
  <si>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</si>
  <si>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</si>
  <si>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</si>
  <si>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</si>
  <si>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</si>
  <si>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</si>
  <si>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</si>
  <si>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</si>
  <si>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</si>
  <si>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</si>
  <si>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</si>
  <si>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</si>
  <si>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</si>
  <si>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</si>
  <si>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</si>
  <si>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</si>
  <si>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</si>
  <si>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</si>
  <si>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</si>
  <si>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</si>
  <si>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</si>
  <si>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</si>
  <si>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</si>
  <si>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</si>
  <si>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</si>
  <si>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</si>
  <si>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</si>
  <si>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</si>
  <si>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</si>
  <si>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</si>
  <si>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</si>
  <si>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</si>
  <si>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</si>
  <si>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</si>
  <si>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</si>
  <si>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</si>
  <si>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</si>
  <si>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</si>
  <si>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</si>
  <si>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</si>
  <si>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</si>
  <si>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</si>
  <si>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</si>
  <si>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</si>
  <si>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</si>
  <si>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</si>
  <si>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</si>
  <si>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</si>
  <si>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</si>
  <si>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</si>
  <si>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</si>
  <si>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</si>
  <si>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</si>
  <si>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</si>
  <si>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</si>
  <si>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</si>
  <si>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</si>
  <si>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</si>
  <si>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</si>
  <si>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</si>
  <si>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</si>
  <si>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</si>
  <si>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</si>
  <si>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</si>
  <si>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</si>
  <si>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</si>
  <si>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</si>
  <si>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</si>
  <si>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</si>
  <si>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</si>
  <si>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</si>
  <si>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</si>
  <si>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</si>
  <si>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</si>
  <si>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</si>
  <si>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</si>
  <si>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</si>
  <si>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</si>
  <si>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</si>
  <si>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</si>
  <si>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</si>
  <si>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</si>
  <si>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</si>
  <si>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</si>
  <si>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</si>
  <si>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</si>
  <si>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</si>
  <si>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</si>
  <si>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</si>
  <si>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</si>
  <si>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</si>
  <si>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</si>
  <si>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</si>
  <si>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</si>
  <si>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</si>
  <si>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</si>
  <si>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</si>
  <si>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</si>
  <si>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</si>
  <si>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</si>
  <si>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</si>
  <si>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</si>
  <si>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</si>
  <si>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</si>
  <si>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</si>
  <si>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</si>
  <si>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</si>
  <si>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</si>
  <si>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</si>
  <si>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</si>
  <si>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</si>
  <si>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</si>
  <si>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</si>
  <si>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</si>
  <si>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</si>
  <si>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</si>
  <si>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</si>
  <si>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</si>
  <si>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</si>
  <si>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</si>
  <si>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</si>
  <si>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</si>
  <si>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</si>
  <si>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</si>
  <si>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</si>
  <si>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</si>
  <si>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</si>
  <si>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</si>
  <si>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</si>
  <si>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</si>
  <si>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</si>
  <si>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</si>
  <si>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</si>
  <si>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</si>
  <si>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</si>
  <si>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</si>
  <si>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</si>
  <si>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</si>
  <si>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</si>
  <si>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</si>
  <si>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</si>
  <si>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</si>
  <si>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</si>
  <si>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</si>
  <si>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</si>
  <si>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</si>
  <si>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</si>
  <si>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</si>
  <si>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</si>
  <si>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</si>
  <si>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</si>
  <si>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</si>
  <si>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</si>
  <si>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</si>
  <si>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</si>
  <si>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</si>
  <si>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</si>
  <si>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</si>
  <si>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</si>
  <si>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</si>
  <si>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</si>
  <si>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</si>
  <si>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</si>
  <si>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</si>
  <si>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</si>
  <si>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</si>
  <si>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</si>
  <si>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</si>
  <si>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</si>
  <si>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</si>
  <si>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</si>
  <si>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</si>
  <si>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</si>
  <si>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</si>
  <si>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</si>
  <si>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</si>
  <si>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</si>
  <si>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</si>
  <si>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</si>
  <si>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</si>
  <si>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</si>
  <si>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</si>
  <si>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</si>
  <si>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</si>
  <si>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</si>
  <si>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</si>
  <si>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</si>
  <si>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</si>
  <si>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</si>
  <si>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</si>
  <si>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</si>
  <si>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</si>
  <si>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</si>
  <si>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</si>
  <si>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</si>
  <si>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</si>
  <si>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</si>
  <si>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</si>
  <si>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</si>
  <si>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</si>
  <si>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</si>
  <si>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</si>
  <si>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</si>
  <si>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</si>
  <si>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</si>
  <si>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</si>
  <si>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</si>
  <si>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</si>
  <si>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</si>
  <si>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</si>
  <si>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</si>
  <si>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</si>
  <si>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</si>
  <si>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</si>
  <si>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</si>
  <si>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</si>
  <si>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</si>
  <si>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</si>
  <si>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</si>
  <si>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</si>
  <si>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</si>
  <si>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</si>
  <si>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</si>
  <si>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</si>
  <si>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</si>
  <si>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</si>
  <si>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</si>
  <si>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</si>
  <si>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</si>
  <si>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</si>
  <si>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</si>
  <si>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</si>
  <si>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</si>
  <si>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</si>
  <si>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</si>
  <si>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</si>
  <si>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</si>
  <si>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</si>
  <si>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</si>
  <si>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</si>
  <si>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</si>
  <si>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</si>
  <si>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</si>
  <si>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</si>
  <si>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</si>
  <si>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</si>
  <si>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</si>
  <si>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</si>
  <si>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</si>
  <si>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</si>
  <si>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</si>
  <si>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</si>
  <si>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</si>
  <si>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</si>
  <si>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</si>
  <si>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</si>
  <si>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</si>
  <si>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</si>
  <si>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</si>
  <si>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</si>
  <si>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</si>
  <si>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</si>
  <si>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</si>
  <si>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</si>
  <si>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</si>
  <si>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</si>
  <si>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</si>
  <si>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</si>
  <si>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</si>
  <si>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</si>
  <si>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</si>
  <si>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</si>
  <si>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</si>
  <si>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</si>
  <si>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</si>
  <si>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</si>
  <si>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</si>
  <si>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</si>
  <si>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</si>
  <si>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</si>
  <si>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</si>
  <si>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</si>
  <si>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</si>
  <si>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</si>
  <si>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</si>
  <si>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</si>
  <si>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</si>
  <si>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</si>
  <si>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</si>
  <si>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</si>
  <si>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</si>
  <si>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</si>
  <si>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</si>
  <si>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</si>
  <si>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</si>
  <si>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</si>
  <si>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</si>
  <si>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</si>
  <si>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</si>
  <si>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</si>
  <si>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</si>
  <si>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</si>
  <si>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</si>
  <si>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</si>
  <si>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</si>
  <si>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</si>
  <si>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</si>
  <si>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</si>
  <si>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</si>
  <si>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</si>
  <si>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</si>
  <si>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</si>
  <si>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</si>
  <si>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</si>
  <si>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</si>
  <si>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</si>
  <si>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</si>
  <si>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</si>
  <si>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</si>
  <si>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</si>
  <si>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</si>
  <si>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</si>
  <si>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</si>
  <si>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</si>
  <si>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</si>
  <si>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</si>
  <si>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</si>
  <si>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</si>
  <si>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</si>
  <si>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</si>
  <si>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</si>
  <si>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</si>
  <si>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</si>
  <si>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</si>
  <si>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</si>
  <si>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</si>
  <si>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</si>
  <si>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</si>
  <si>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</si>
  <si>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</si>
  <si>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</si>
  <si>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</si>
  <si>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</si>
  <si>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</si>
  <si>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</si>
  <si>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</si>
  <si>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</si>
  <si>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</si>
  <si>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</si>
  <si>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</si>
  <si>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</si>
  <si>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</si>
  <si>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</si>
  <si>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</si>
  <si>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</si>
  <si>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</si>
  <si>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</si>
  <si>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</si>
  <si>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</si>
  <si>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</si>
  <si>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</si>
  <si>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</si>
  <si>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</si>
  <si>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</si>
  <si>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</si>
  <si>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</si>
  <si>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</si>
  <si>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</si>
  <si>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</si>
  <si>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</si>
  <si>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</si>
  <si>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</si>
  <si>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</si>
  <si>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</si>
  <si>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</si>
  <si>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</si>
  <si>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</si>
  <si>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</si>
  <si>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</si>
  <si>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</si>
  <si>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</si>
  <si>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</si>
  <si>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</si>
  <si>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</si>
  <si>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</si>
  <si>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</si>
  <si>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</si>
  <si>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</si>
  <si>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</si>
  <si>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</si>
  <si>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</si>
  <si>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</si>
  <si>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</si>
  <si>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</si>
  <si>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</si>
  <si>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</si>
  <si>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</si>
  <si>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</si>
  <si>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</si>
  <si>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</si>
  <si>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</si>
  <si>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</si>
  <si>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</si>
  <si>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</si>
  <si>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</si>
  <si>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</si>
  <si>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</si>
  <si>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</si>
  <si>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</si>
  <si>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</si>
  <si>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</si>
  <si>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</si>
  <si>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</si>
  <si>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</si>
  <si>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</si>
  <si>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</si>
  <si>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</si>
  <si>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</si>
  <si>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</si>
  <si>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</si>
  <si>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</si>
  <si>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</si>
  <si>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</si>
  <si>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</si>
  <si>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</si>
  <si>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</si>
  <si>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</si>
  <si>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</si>
  <si>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</si>
  <si>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</si>
  <si>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</si>
  <si>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</si>
  <si>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</si>
  <si>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</si>
  <si>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</si>
  <si>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</si>
  <si>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</si>
  <si>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</si>
  <si>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</si>
  <si>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</si>
  <si>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</si>
  <si>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</si>
  <si>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</si>
  <si>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</si>
  <si>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</si>
  <si>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</si>
  <si>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</si>
  <si>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</si>
  <si>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</si>
  <si>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</si>
  <si>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</si>
  <si>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</si>
  <si>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</si>
  <si>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</si>
  <si>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</si>
  <si>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</si>
  <si>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</si>
  <si>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</si>
  <si>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</si>
  <si>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</si>
  <si>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</si>
  <si>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</si>
  <si>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</si>
  <si>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</si>
  <si>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</si>
  <si>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</si>
  <si>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</si>
  <si>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</si>
  <si>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</si>
  <si>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</si>
  <si>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</si>
  <si>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</si>
  <si>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</si>
  <si>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</si>
  <si>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</si>
  <si>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</si>
  <si>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</si>
  <si>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</si>
  <si>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</si>
  <si>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</si>
  <si>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</si>
  <si>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</si>
  <si>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</si>
  <si>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</si>
  <si>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</si>
  <si>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</si>
  <si>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</si>
  <si>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</si>
  <si>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</si>
  <si>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</si>
  <si>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</si>
  <si>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</si>
  <si>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</si>
  <si>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</si>
  <si>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</si>
  <si>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</si>
  <si>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</si>
  <si>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</si>
  <si>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</si>
  <si>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</si>
  <si>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</si>
  <si>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</si>
  <si>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</si>
  <si>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</si>
  <si>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</si>
  <si>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</si>
  <si>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</si>
  <si>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</si>
  <si>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</si>
  <si>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</si>
  <si>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</si>
  <si>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</si>
  <si>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</si>
  <si>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</si>
  <si>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</si>
  <si>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</si>
  <si>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</si>
  <si>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</si>
  <si>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</si>
  <si>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</si>
  <si>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</si>
  <si>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</si>
  <si>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</si>
  <si>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</si>
  <si>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</si>
  <si>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</si>
  <si>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</si>
  <si>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</si>
  <si>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</si>
  <si>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</si>
  <si>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</si>
  <si>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</si>
  <si>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</si>
  <si>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</si>
  <si>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</si>
  <si>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</si>
  <si>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</si>
  <si>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</si>
  <si>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</si>
  <si>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</si>
  <si>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</si>
  <si>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</si>
  <si>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</si>
  <si>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</si>
  <si>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</si>
  <si>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</si>
  <si>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</si>
  <si>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</si>
  <si>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</si>
  <si>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</si>
  <si>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</si>
  <si>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</si>
  <si>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</si>
  <si>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</si>
  <si>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</si>
  <si>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</si>
  <si>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</si>
  <si>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</si>
  <si>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</si>
  <si>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</si>
  <si>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</si>
  <si>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</si>
  <si>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</si>
  <si>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</si>
  <si>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</si>
  <si>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</si>
  <si>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</si>
  <si>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</si>
  <si>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</si>
  <si>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</si>
  <si>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</si>
  <si>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</si>
  <si>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</si>
  <si>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</si>
  <si>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</si>
  <si>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</si>
  <si>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</si>
  <si>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</si>
  <si>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</si>
  <si>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</si>
  <si>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</si>
  <si>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</si>
  <si>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</si>
  <si>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</si>
  <si>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</si>
  <si>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</si>
  <si>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</si>
  <si>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</si>
  <si>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</si>
  <si>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</si>
  <si>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</si>
  <si>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</si>
  <si>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</si>
  <si>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</si>
  <si>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</si>
  <si>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</si>
  <si>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</si>
  <si>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</si>
  <si>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</si>
  <si>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</si>
  <si>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</si>
  <si>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</si>
  <si>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</si>
  <si>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</si>
  <si>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</si>
  <si>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</si>
  <si>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</si>
  <si>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</si>
  <si>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</si>
  <si>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</si>
  <si>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</si>
  <si>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</si>
  <si>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</si>
  <si>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</si>
  <si>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</si>
  <si>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</si>
  <si>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</si>
  <si>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</si>
  <si>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</si>
  <si>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</si>
  <si>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</si>
  <si>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</si>
  <si>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</si>
  <si>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</si>
  <si>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</si>
  <si>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</si>
  <si>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</si>
  <si>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</si>
  <si>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</si>
  <si>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</si>
  <si>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</si>
  <si>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</si>
  <si>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</si>
  <si>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</si>
  <si>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</si>
  <si>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</si>
  <si>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</si>
  <si>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</si>
  <si>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</si>
  <si>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</si>
  <si>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</si>
  <si>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</si>
  <si>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</si>
  <si>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</si>
  <si>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</si>
  <si>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</si>
  <si>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</si>
  <si>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</si>
  <si>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</si>
  <si>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</si>
  <si>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</si>
  <si>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</si>
  <si>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</si>
  <si>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</si>
  <si>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</si>
  <si>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</si>
  <si>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</si>
  <si>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</si>
  <si>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</si>
  <si>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</si>
  <si>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</si>
  <si>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</si>
  <si>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</si>
  <si>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</si>
  <si>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</si>
  <si>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</si>
  <si>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</si>
  <si>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</si>
  <si>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</si>
  <si>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</si>
  <si>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</si>
  <si>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</si>
  <si>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</si>
  <si>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</si>
  <si>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</si>
  <si>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</si>
  <si>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</si>
  <si>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</si>
  <si>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</si>
  <si>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</si>
  <si>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</si>
  <si>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</si>
  <si>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</si>
  <si>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</si>
  <si>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</si>
  <si>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</si>
  <si>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</si>
  <si>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</si>
  <si>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</si>
  <si>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</si>
  <si>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</si>
  <si>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</si>
  <si>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</si>
  <si>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</si>
  <si>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</si>
  <si>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</si>
  <si>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</si>
  <si>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</si>
  <si>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</si>
  <si>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</si>
  <si>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</si>
  <si>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</si>
  <si>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</si>
  <si>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</si>
  <si>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</si>
  <si>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</si>
  <si>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</si>
  <si>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</si>
  <si>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</si>
  <si>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</si>
  <si>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</si>
  <si>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</si>
  <si>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</si>
  <si>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</si>
  <si>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</si>
  <si>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</si>
  <si>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</si>
  <si>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</si>
  <si>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</si>
  <si>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</si>
  <si>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</si>
  <si>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</si>
  <si>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</si>
  <si>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</si>
  <si>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</si>
  <si>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</si>
  <si>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</si>
  <si>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</si>
  <si>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</si>
  <si>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</si>
  <si>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</si>
  <si>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</si>
  <si>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</si>
  <si>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</si>
  <si>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</si>
  <si>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</si>
  <si>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</si>
  <si>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</si>
  <si>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</si>
  <si>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</si>
  <si>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</si>
  <si>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</si>
  <si>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</si>
  <si>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</si>
  <si>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</si>
  <si>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</si>
  <si>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</si>
  <si>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</si>
  <si>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</si>
  <si>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</si>
  <si>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</si>
  <si>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</si>
  <si>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</si>
  <si>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</si>
  <si>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</si>
  <si>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</si>
  <si>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</si>
  <si>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</si>
  <si>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</si>
  <si>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</si>
  <si>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</si>
  <si>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</si>
  <si>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</si>
  <si>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</si>
  <si>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</si>
  <si>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</si>
  <si>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</si>
  <si>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</si>
  <si>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</si>
  <si>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</si>
  <si>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</si>
  <si>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</si>
  <si>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</si>
  <si>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</si>
  <si>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</si>
  <si>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</si>
  <si>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</si>
  <si>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</si>
  <si>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</si>
  <si>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</si>
  <si>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</si>
  <si>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</si>
  <si>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</si>
  <si>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</si>
  <si>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</si>
  <si>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</si>
  <si>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</si>
  <si>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</si>
  <si>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</si>
  <si>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</si>
  <si>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</si>
  <si>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</si>
  <si>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</si>
  <si>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</si>
  <si>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</si>
  <si>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</si>
  <si>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</si>
  <si>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</si>
  <si>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</si>
  <si>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</si>
  <si>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</si>
  <si>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</si>
  <si>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</si>
  <si>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</si>
  <si>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</si>
  <si>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</si>
  <si>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</si>
  <si>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</si>
  <si>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</si>
  <si>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</si>
  <si>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</si>
  <si>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</si>
  <si>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</si>
  <si>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</si>
  <si>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</si>
  <si>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</si>
  <si>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</si>
  <si>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</si>
  <si>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</si>
  <si>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</si>
  <si>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</si>
  <si>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</si>
  <si>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</si>
  <si>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</si>
  <si>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</si>
  <si>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</si>
  <si>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</si>
  <si>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</si>
  <si>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</si>
  <si>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</si>
  <si>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</si>
  <si>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</si>
  <si>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</si>
  <si>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</si>
  <si>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</si>
  <si>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</si>
  <si>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</si>
  <si>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</si>
  <si>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</si>
  <si>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</si>
  <si>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</si>
  <si>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</si>
  <si>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</si>
  <si>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</si>
  <si>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</si>
  <si>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</si>
  <si>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</si>
  <si>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</si>
  <si>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</si>
  <si>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</si>
  <si>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</si>
  <si>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</si>
  <si>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</si>
  <si>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</si>
  <si>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</si>
  <si>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</si>
  <si>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</si>
  <si>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</si>
  <si>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</si>
  <si>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</si>
  <si>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</si>
  <si>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</si>
  <si>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</si>
  <si>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</si>
  <si>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</si>
  <si>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</si>
  <si>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</si>
  <si>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</si>
  <si>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</si>
  <si>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</si>
  <si>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</si>
  <si>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</si>
  <si>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</si>
  <si>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</si>
  <si>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</si>
  <si>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</si>
  <si>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</si>
  <si>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</si>
  <si>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</si>
  <si>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</si>
  <si>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</si>
  <si>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</si>
  <si>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</si>
  <si>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</si>
  <si>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</si>
  <si>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</si>
  <si>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</si>
  <si>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</si>
  <si>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</si>
  <si>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</si>
  <si>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</si>
  <si>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</si>
  <si>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</si>
  <si>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</si>
  <si>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</si>
  <si>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</si>
  <si>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</si>
  <si>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</si>
  <si>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</si>
  <si>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</si>
  <si>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</si>
  <si>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</si>
  <si>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</si>
  <si>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</si>
  <si>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</si>
  <si>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</si>
  <si>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</si>
  <si>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</si>
  <si>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</si>
  <si>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</si>
  <si>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</si>
  <si>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</si>
  <si>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</si>
  <si>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</si>
  <si>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</si>
  <si>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</si>
  <si>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</si>
  <si>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</si>
  <si>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</si>
  <si>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</si>
  <si>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</si>
  <si>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</si>
  <si>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</si>
  <si>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</si>
  <si>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</si>
  <si>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</si>
  <si>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</si>
  <si>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</si>
  <si>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</si>
  <si>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</si>
  <si>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</si>
  <si>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</si>
  <si>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</si>
  <si>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</si>
  <si>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</si>
  <si>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</si>
  <si>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</si>
  <si>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</si>
  <si>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</si>
  <si>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</si>
  <si>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</si>
  <si>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</si>
  <si>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</si>
  <si>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</si>
  <si>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</si>
  <si>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</si>
  <si>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</si>
  <si>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</si>
  <si>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</si>
  <si>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</si>
  <si>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</si>
  <si>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</si>
  <si>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</si>
  <si>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</si>
  <si>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</si>
  <si>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</si>
  <si>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</si>
  <si>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</si>
  <si>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</si>
  <si>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</si>
  <si>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</si>
  <si>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</si>
  <si>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</si>
  <si>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</si>
  <si>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</si>
  <si>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</si>
  <si>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</si>
  <si>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</si>
  <si>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</si>
  <si>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</si>
  <si>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</si>
  <si>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</si>
  <si>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</si>
  <si>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</si>
  <si>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</si>
  <si>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</si>
  <si>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</si>
  <si>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</si>
  <si>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</si>
  <si>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</si>
  <si>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</si>
  <si>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</si>
  <si>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</si>
  <si>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</si>
  <si>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</si>
  <si>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</si>
  <si>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</si>
  <si>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</si>
  <si>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</si>
  <si>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</si>
  <si>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</si>
  <si>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</si>
  <si>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</si>
  <si>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</si>
  <si>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</si>
  <si>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</si>
  <si>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</si>
  <si>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</si>
  <si>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</si>
  <si>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</si>
  <si>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</si>
  <si>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</si>
  <si>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</si>
  <si>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</si>
  <si>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</si>
  <si>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</si>
  <si>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</si>
  <si>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</si>
  <si>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</si>
  <si>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</si>
  <si>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</si>
  <si>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</si>
  <si>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</si>
  <si>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</si>
  <si>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</si>
  <si>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</si>
  <si>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</si>
  <si>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</si>
  <si>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</si>
  <si>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</si>
  <si>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</si>
  <si>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</si>
  <si>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</si>
  <si>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</si>
  <si>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</si>
  <si>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</si>
  <si>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</si>
  <si>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</si>
  <si>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</si>
  <si>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</si>
  <si>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</si>
  <si>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</si>
  <si>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</si>
  <si>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</si>
  <si>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</si>
  <si>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</si>
  <si>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</si>
  <si>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</si>
  <si>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</si>
  <si>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</si>
  <si>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</si>
  <si>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</si>
  <si>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</si>
  <si>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</si>
  <si>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</si>
  <si>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</si>
  <si>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</si>
  <si>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</si>
  <si>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</si>
  <si>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</si>
  <si>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</si>
  <si>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</si>
  <si>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</si>
  <si>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</si>
  <si>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</si>
  <si>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</si>
  <si>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</si>
  <si>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</si>
  <si>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</si>
  <si>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</si>
  <si>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</si>
  <si>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</si>
  <si>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</si>
  <si>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</si>
  <si>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</si>
  <si>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</si>
  <si>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</si>
  <si>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</si>
  <si>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</si>
  <si>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</si>
  <si>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</si>
  <si>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</si>
  <si>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</si>
  <si>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</si>
  <si>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</si>
  <si>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</si>
  <si>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</si>
  <si>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</si>
  <si>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</si>
  <si>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</si>
  <si>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</si>
  <si>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</si>
  <si>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</si>
  <si>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</si>
  <si>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</si>
  <si>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</si>
  <si>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</si>
  <si>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</si>
  <si>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</si>
  <si>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</si>
  <si>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</si>
  <si>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</si>
  <si>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</si>
  <si>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</si>
  <si>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</si>
  <si>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</si>
  <si>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</si>
  <si>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</si>
  <si>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</si>
  <si>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</si>
  <si>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</si>
  <si>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</si>
  <si>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</si>
  <si>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</si>
  <si>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</si>
  <si>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</si>
  <si>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</si>
  <si>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</si>
  <si>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</si>
  <si>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</si>
  <si>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</si>
  <si>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</si>
  <si>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</si>
  <si>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</si>
  <si>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</si>
  <si>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</si>
  <si>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</si>
  <si>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</si>
  <si>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</si>
  <si>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</si>
  <si>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</si>
  <si>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</si>
  <si>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</si>
  <si>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</si>
  <si>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</si>
  <si>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</si>
  <si>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</si>
  <si>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</si>
  <si>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</si>
  <si>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</si>
  <si>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</si>
  <si>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</si>
  <si>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</si>
  <si>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</si>
  <si>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</si>
  <si>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</si>
  <si>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</si>
  <si>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</si>
  <si>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</si>
  <si>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</si>
  <si>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</si>
  <si>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</si>
  <si>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</si>
  <si>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</si>
  <si>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</si>
  <si>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</si>
  <si>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</si>
  <si>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</si>
  <si>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</si>
  <si>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</si>
  <si>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</si>
  <si>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</si>
  <si>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</si>
  <si>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</si>
  <si>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</si>
  <si>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</si>
  <si>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</si>
  <si>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</si>
  <si>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</si>
  <si>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</si>
  <si>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</si>
  <si>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</si>
  <si>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</si>
  <si>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</si>
  <si>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</si>
  <si>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</si>
  <si>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</si>
  <si>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</si>
  <si>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</si>
  <si>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</si>
  <si>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</si>
  <si>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</si>
  <si>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</si>
  <si>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</si>
  <si>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</si>
  <si>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</si>
  <si>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</si>
  <si>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</si>
  <si>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</si>
  <si>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</si>
  <si>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</si>
  <si>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</si>
  <si>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</si>
  <si>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</si>
  <si>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</si>
  <si>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</si>
  <si>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</si>
  <si>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</si>
  <si>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</si>
  <si>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</si>
  <si>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</si>
  <si>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</si>
  <si>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</si>
  <si>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</si>
  <si>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</si>
  <si>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</si>
  <si>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</si>
  <si>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</si>
  <si>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</si>
  <si>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</si>
  <si>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</si>
  <si>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</si>
  <si>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</si>
  <si>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</si>
  <si>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</si>
  <si>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</si>
  <si>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</si>
  <si>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</si>
  <si>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</si>
  <si>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</si>
  <si>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</si>
  <si>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</si>
  <si>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</si>
  <si>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</si>
  <si>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</si>
  <si>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</si>
  <si>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</si>
  <si>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</si>
  <si>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</si>
  <si>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</si>
  <si>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</si>
  <si>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</si>
  <si>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</si>
  <si>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</si>
  <si>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</si>
  <si>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</si>
  <si>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</si>
  <si>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</si>
  <si>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</si>
  <si>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</si>
  <si>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</si>
  <si>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</si>
  <si>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</si>
  <si>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</si>
  <si>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</si>
  <si>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</si>
  <si>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</si>
  <si>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</si>
  <si>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</si>
  <si>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</si>
  <si>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</si>
  <si>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</si>
  <si>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</si>
  <si>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</si>
  <si>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</si>
  <si>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</si>
  <si>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</si>
  <si>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</si>
  <si>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</si>
  <si>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</si>
  <si>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</si>
  <si>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</si>
  <si>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</si>
  <si>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</si>
  <si>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</si>
  <si>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</si>
  <si>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</si>
  <si>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</si>
  <si>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</si>
  <si>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</si>
  <si>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</si>
  <si>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</si>
  <si>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</si>
  <si>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</si>
  <si>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</si>
  <si>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</si>
  <si>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</si>
  <si>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</si>
  <si>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</si>
  <si>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</si>
  <si>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</si>
  <si>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</si>
  <si>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</si>
  <si>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</si>
  <si>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</si>
  <si>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</si>
  <si>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</si>
  <si>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</si>
  <si>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</si>
  <si>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</si>
  <si>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</si>
  <si>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</si>
  <si>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</si>
  <si>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</si>
  <si>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</si>
  <si>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</si>
  <si>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</si>
  <si>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</si>
  <si>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</si>
  <si>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</si>
  <si>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</si>
  <si>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</si>
  <si>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</si>
  <si>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</si>
  <si>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</si>
  <si>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</si>
  <si>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</si>
  <si>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</si>
  <si>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</si>
  <si>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</si>
  <si>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</si>
  <si>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</si>
  <si>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</si>
  <si>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</si>
  <si>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</si>
  <si>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</si>
  <si>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</si>
  <si>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</si>
  <si>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</si>
  <si>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</si>
  <si>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</si>
  <si>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</si>
  <si>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</si>
  <si>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</si>
  <si>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</si>
  <si>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</si>
  <si>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</si>
  <si>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</si>
  <si>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</si>
  <si>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</si>
  <si>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</si>
  <si>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</si>
  <si>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</si>
  <si>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</si>
  <si>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</si>
  <si>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</si>
  <si>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</si>
  <si>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</si>
  <si>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</si>
  <si>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</si>
  <si>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</si>
  <si>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</si>
  <si>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</si>
  <si>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</si>
  <si>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</si>
  <si>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</si>
  <si>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</si>
  <si>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</si>
  <si>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</si>
  <si>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</si>
  <si>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</si>
  <si>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</si>
  <si>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</si>
  <si>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</si>
  <si>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</si>
  <si>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</si>
  <si>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</si>
  <si>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</si>
  <si>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</si>
  <si>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</si>
  <si>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</si>
  <si>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</si>
  <si>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</si>
  <si>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</si>
  <si>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</si>
  <si>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</si>
  <si>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</si>
  <si>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</si>
  <si>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</si>
  <si>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</si>
  <si>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</si>
  <si>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</si>
  <si>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</si>
  <si>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</si>
  <si>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</si>
  <si>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</si>
  <si>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</si>
  <si>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</si>
  <si>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</si>
  <si>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</si>
  <si>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</si>
  <si>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</si>
  <si>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</si>
  <si>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</si>
  <si>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</si>
  <si>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</si>
  <si>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</si>
  <si>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</si>
  <si>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</si>
  <si>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</si>
  <si>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</si>
  <si>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</si>
  <si>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</si>
  <si>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</si>
  <si>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</si>
  <si>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</si>
  <si>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</si>
  <si>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</si>
  <si>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</si>
  <si>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</si>
  <si>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</si>
  <si>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</si>
  <si>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</si>
  <si>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</si>
  <si>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</si>
  <si>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</si>
  <si>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</si>
  <si>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</si>
  <si>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</si>
  <si>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</si>
  <si>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</si>
  <si>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</si>
  <si>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</si>
  <si>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</si>
  <si>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</si>
  <si>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</si>
  <si>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</si>
  <si>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</si>
  <si>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</si>
  <si>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</si>
  <si>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</si>
  <si>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</si>
  <si>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</si>
  <si>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</si>
  <si>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</si>
  <si>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</si>
  <si>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</si>
  <si>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</si>
  <si>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</si>
  <si>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</si>
  <si>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</si>
  <si>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</si>
  <si>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</si>
  <si>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</si>
  <si>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</si>
  <si>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</si>
  <si>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</si>
  <si>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</si>
  <si>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</si>
  <si>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</si>
  <si>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</si>
  <si>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</si>
  <si>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</si>
  <si>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</si>
  <si>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</si>
  <si>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</si>
  <si>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</si>
  <si>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</si>
  <si>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</si>
  <si>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</si>
  <si>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</si>
  <si>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</si>
  <si>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</si>
  <si>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</si>
  <si>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</si>
  <si>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</si>
  <si>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</si>
  <si>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</si>
  <si>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</si>
  <si>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</si>
  <si>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</si>
  <si>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</si>
  <si>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</si>
  <si>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</si>
  <si>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</si>
  <si>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</si>
  <si>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</si>
  <si>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</si>
  <si>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</si>
  <si>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</si>
  <si>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</si>
  <si>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</si>
  <si>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</si>
  <si>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</si>
  <si>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</si>
  <si>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</si>
  <si>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</si>
  <si>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</si>
  <si>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</si>
  <si>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</si>
  <si>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</si>
  <si>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</si>
  <si>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</si>
  <si>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</si>
  <si>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</si>
  <si>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</si>
  <si>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</si>
  <si>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</si>
  <si>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</si>
  <si>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</si>
  <si>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</si>
  <si>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</si>
  <si>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</si>
  <si>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</si>
  <si>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</si>
  <si>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</si>
  <si>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</si>
  <si>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</si>
  <si>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</si>
  <si>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</si>
  <si>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</si>
  <si>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</si>
  <si>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</si>
  <si>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</si>
  <si>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</si>
  <si>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</si>
  <si>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</si>
  <si>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</si>
  <si>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</si>
  <si>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</si>
  <si>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</si>
  <si>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</si>
  <si>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</si>
  <si>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</si>
  <si>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</si>
  <si>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</si>
  <si>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</si>
  <si>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</si>
  <si>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</si>
  <si>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</si>
  <si>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</si>
  <si>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</si>
  <si>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</si>
  <si>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</si>
  <si>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</si>
  <si>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</si>
  <si>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</si>
  <si>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</si>
  <si>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</si>
  <si>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</si>
  <si>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</si>
  <si>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</si>
  <si>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</si>
  <si>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</si>
  <si>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</si>
  <si>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</si>
  <si>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</si>
  <si>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</si>
  <si>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</si>
  <si>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</si>
  <si>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</si>
  <si>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</si>
  <si>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</si>
  <si>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</si>
  <si>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</si>
  <si>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</si>
  <si>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</si>
  <si>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</si>
  <si>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</si>
  <si>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</si>
  <si>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</si>
  <si>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</si>
  <si>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</si>
  <si>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</si>
  <si>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</si>
  <si>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</si>
  <si>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</si>
  <si>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</si>
  <si>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</si>
  <si>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</si>
  <si>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</si>
  <si>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</si>
  <si>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</si>
  <si>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</si>
  <si>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</si>
  <si>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</si>
  <si>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</si>
  <si>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</si>
  <si>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</si>
  <si>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</si>
  <si>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</si>
  <si>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</si>
  <si>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</si>
  <si>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</si>
  <si>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</si>
  <si>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</si>
  <si>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</si>
  <si>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</si>
  <si>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</si>
  <si>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</si>
  <si>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</si>
  <si>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</si>
  <si>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</si>
  <si>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</si>
  <si>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</si>
  <si>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</si>
  <si>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</si>
  <si>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</si>
  <si>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</si>
  <si>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</si>
  <si>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</si>
  <si>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</si>
  <si>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</si>
  <si>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</si>
  <si>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</si>
  <si>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</si>
  <si>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</si>
  <si>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</si>
  <si>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</si>
  <si>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</si>
  <si>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</si>
  <si>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</si>
  <si>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</si>
  <si>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</si>
  <si>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</si>
  <si>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</si>
  <si>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</si>
  <si>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</si>
  <si>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</si>
  <si>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</si>
  <si>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</si>
  <si>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</si>
  <si>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</si>
  <si>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</si>
  <si>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</si>
  <si>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</si>
  <si>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</si>
  <si>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</si>
  <si>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</si>
  <si>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</si>
  <si>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</si>
  <si>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</si>
  <si>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</si>
  <si>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</si>
  <si>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</si>
  <si>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</si>
  <si>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</si>
  <si>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</si>
  <si>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</si>
  <si>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</si>
  <si>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</si>
  <si>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</si>
  <si>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</si>
  <si>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</si>
  <si>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</si>
  <si>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</si>
  <si>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</si>
  <si>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</si>
  <si>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</si>
  <si>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</si>
  <si>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</si>
  <si>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</si>
  <si>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</si>
  <si>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</si>
  <si>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</si>
  <si>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</si>
  <si>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</si>
  <si>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</si>
  <si>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</si>
  <si>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</si>
  <si>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</si>
  <si>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</si>
  <si>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</si>
  <si>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</si>
  <si>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</si>
  <si>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</si>
  <si>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</si>
  <si>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</si>
  <si>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</si>
  <si>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</si>
  <si>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</si>
  <si>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</si>
  <si>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</si>
  <si>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</si>
  <si>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</si>
  <si>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</si>
  <si>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</si>
  <si>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</si>
  <si>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</si>
  <si>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</si>
  <si>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</si>
  <si>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</si>
  <si>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</si>
  <si>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</si>
  <si>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</si>
  <si>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</si>
  <si>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</si>
  <si>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</si>
  <si>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</si>
  <si>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</si>
  <si>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</si>
  <si>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</si>
  <si>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</si>
  <si>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</si>
  <si>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</si>
  <si>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</si>
  <si>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</si>
  <si>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</si>
  <si>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</si>
  <si>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</si>
  <si>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</si>
  <si>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</si>
  <si>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</si>
  <si>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</si>
  <si>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</si>
  <si>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</si>
  <si>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</si>
  <si>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</si>
  <si>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</si>
  <si>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</si>
  <si>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</si>
  <si>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</si>
  <si>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</si>
  <si>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</si>
  <si>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</si>
  <si>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</si>
  <si>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</si>
  <si>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</si>
  <si>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</si>
  <si>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</si>
  <si>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</si>
  <si>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</si>
  <si>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</si>
  <si>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</si>
  <si>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</si>
  <si>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</si>
  <si>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</si>
  <si>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</si>
  <si>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</si>
  <si>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</si>
  <si>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</si>
  <si>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</si>
  <si>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</si>
  <si>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</si>
  <si>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</si>
  <si>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</si>
  <si>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</si>
  <si>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</si>
  <si>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</si>
  <si>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</si>
  <si>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</si>
  <si>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</si>
  <si>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</si>
  <si>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</si>
  <si>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</si>
  <si>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</si>
  <si>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</si>
  <si>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</si>
  <si>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</si>
  <si>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</si>
  <si>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</si>
  <si>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</si>
  <si>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</si>
  <si>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</si>
  <si>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</si>
  <si>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</si>
  <si>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</si>
  <si>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</si>
  <si>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</si>
  <si>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</si>
  <si>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</si>
  <si>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</si>
  <si>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</si>
  <si>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</si>
  <si>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</si>
  <si>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</si>
  <si>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</si>
  <si>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</si>
  <si>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</si>
  <si>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</si>
  <si>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</si>
  <si>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</si>
  <si>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</si>
  <si>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</si>
  <si>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</si>
  <si>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</si>
  <si>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</si>
  <si>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</si>
  <si>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</si>
  <si>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</si>
  <si>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</si>
  <si>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</si>
  <si>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</si>
  <si>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</si>
  <si>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</si>
  <si>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</si>
  <si>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</si>
  <si>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</si>
  <si>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</si>
  <si>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</si>
  <si>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</si>
  <si>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</si>
  <si>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</si>
  <si>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</si>
  <si>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</si>
  <si>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</si>
  <si>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</si>
  <si>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</si>
  <si>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</si>
  <si>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</si>
  <si>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</si>
  <si>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</si>
  <si>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</si>
  <si>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</si>
  <si>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</si>
  <si>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</si>
  <si>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</si>
  <si>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</si>
  <si>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</si>
  <si>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</si>
  <si>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</si>
  <si>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</si>
  <si>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</si>
  <si>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</si>
  <si>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</si>
  <si>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</si>
  <si>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</si>
  <si>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</si>
  <si>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</si>
  <si>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</si>
  <si>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</si>
  <si>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</si>
  <si>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</si>
  <si>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</si>
  <si>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</si>
  <si>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</si>
  <si>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</si>
  <si>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</si>
  <si>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</si>
  <si>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</si>
  <si>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</si>
  <si>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</si>
  <si>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</si>
  <si>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</si>
  <si>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</si>
  <si>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</si>
  <si>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</si>
  <si>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</si>
  <si>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</si>
  <si>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</si>
  <si>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</si>
  <si>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</si>
  <si>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</si>
  <si>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</si>
  <si>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</si>
  <si>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</si>
  <si>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</si>
  <si>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</si>
  <si>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</si>
  <si>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</si>
  <si>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</si>
  <si>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</si>
  <si>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</si>
  <si>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</si>
  <si>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</si>
  <si>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</si>
  <si>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</si>
  <si>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</si>
  <si>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</si>
  <si>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</si>
  <si>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</si>
  <si>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</si>
  <si>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</si>
  <si>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</si>
  <si>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</si>
  <si>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</si>
  <si>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</si>
  <si>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</si>
  <si>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</si>
  <si>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</si>
  <si>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</si>
  <si>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</si>
  <si>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</si>
  <si>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</si>
  <si>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</si>
  <si>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</si>
  <si>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</si>
  <si>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</si>
  <si>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</si>
  <si>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</si>
  <si>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</si>
  <si>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</si>
  <si>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</si>
  <si>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</si>
  <si>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</si>
  <si>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</si>
  <si>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</si>
  <si>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</si>
  <si>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</si>
  <si>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</si>
  <si>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</si>
  <si>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</si>
  <si>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</si>
  <si>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</si>
  <si>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</si>
  <si>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</si>
  <si>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</si>
  <si>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</si>
  <si>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</si>
  <si>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</si>
  <si>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</si>
  <si>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</si>
  <si>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</si>
  <si>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</si>
  <si>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</si>
  <si>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</si>
  <si>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</si>
  <si>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</si>
  <si>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</si>
  <si>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</si>
  <si>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</si>
  <si>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</si>
  <si>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</si>
  <si>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</si>
  <si>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</si>
  <si>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</si>
  <si>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</si>
  <si>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</si>
  <si>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</si>
  <si>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</si>
  <si>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</si>
  <si>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</si>
  <si>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</si>
  <si>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</si>
  <si>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</si>
  <si>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</si>
  <si>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</si>
  <si>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</si>
  <si>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</si>
  <si>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</si>
  <si>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</si>
  <si>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</si>
  <si>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</si>
  <si>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</si>
  <si>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</si>
  <si>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</si>
  <si>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</si>
  <si>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</si>
  <si>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</si>
  <si>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</si>
  <si>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</si>
  <si>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</si>
  <si>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</si>
  <si>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</si>
  <si>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</si>
  <si>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</si>
  <si>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</si>
  <si>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</si>
  <si>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</si>
  <si>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</si>
  <si>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</si>
  <si>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</si>
  <si>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</si>
  <si>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</si>
  <si>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</si>
  <si>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</si>
  <si>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</si>
  <si>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</si>
  <si>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</si>
  <si>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</si>
  <si>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</si>
  <si>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</si>
  <si>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</si>
  <si>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</si>
  <si>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</si>
  <si>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</si>
  <si>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</si>
  <si>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</si>
  <si>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</si>
  <si>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</si>
  <si>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</si>
  <si>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</si>
  <si>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</si>
  <si>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</si>
  <si>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</si>
  <si>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</si>
  <si>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</si>
  <si>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</si>
  <si>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</si>
  <si>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</si>
  <si>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</si>
  <si>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</si>
  <si>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</si>
  <si>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</si>
  <si>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</si>
  <si>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</si>
  <si>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</si>
  <si>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</si>
  <si>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</si>
  <si>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</si>
  <si>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</si>
  <si>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</si>
  <si>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</si>
  <si>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</si>
  <si>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</si>
  <si>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</si>
  <si>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</si>
  <si>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</si>
  <si>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</si>
  <si>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</si>
  <si>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</si>
  <si>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</si>
  <si>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</si>
  <si>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</si>
  <si>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</si>
  <si>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</si>
  <si>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</si>
  <si>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</si>
  <si>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</si>
  <si>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</si>
  <si>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</si>
  <si>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</si>
  <si>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</si>
  <si>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</si>
  <si>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</si>
  <si>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</si>
  <si>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</si>
  <si>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</si>
  <si>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</si>
  <si>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</si>
  <si>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</si>
  <si>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</si>
  <si>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</si>
  <si>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</si>
  <si>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</si>
  <si>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</si>
  <si>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</si>
  <si>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</si>
  <si>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</si>
  <si>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</si>
  <si>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</si>
  <si>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</si>
  <si>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</si>
  <si>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</si>
  <si>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</si>
  <si>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</si>
  <si>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</si>
  <si>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</si>
  <si>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</si>
  <si>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</si>
  <si>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</si>
  <si>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</si>
  <si>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</si>
  <si>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</si>
  <si>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</si>
  <si>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</si>
  <si>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</si>
  <si>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</si>
  <si>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</si>
  <si>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</si>
  <si>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</si>
  <si>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</si>
  <si>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</si>
  <si>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</si>
  <si>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</si>
  <si>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</si>
  <si>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</si>
  <si>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</si>
  <si>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</si>
  <si>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</si>
  <si>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</si>
  <si>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</si>
  <si>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</si>
  <si>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</si>
  <si>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</si>
  <si>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</si>
  <si>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</si>
  <si>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</si>
  <si>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</si>
  <si>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</si>
  <si>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</si>
  <si>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</si>
  <si>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</si>
  <si>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</si>
  <si>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</si>
  <si>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</si>
  <si>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</si>
  <si>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</si>
  <si>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</si>
  <si>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</si>
  <si>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</si>
  <si>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</si>
  <si>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</si>
  <si>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</si>
  <si>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</si>
  <si>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</si>
  <si>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</si>
  <si>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</si>
  <si>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</si>
  <si>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</si>
  <si>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</si>
  <si>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</si>
  <si>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</si>
  <si>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</si>
  <si>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</si>
  <si>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</si>
  <si>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</si>
  <si>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</si>
  <si>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</si>
  <si>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</si>
  <si>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</si>
  <si>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</si>
  <si>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</si>
  <si>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</si>
  <si>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</si>
  <si>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</si>
  <si>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</si>
  <si>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</si>
  <si>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</si>
  <si>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</si>
  <si>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</si>
  <si>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</si>
  <si>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</si>
  <si>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</si>
  <si>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</si>
  <si>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</si>
  <si>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</si>
  <si>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</si>
  <si>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</si>
  <si>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</si>
  <si>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</si>
  <si>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</si>
  <si>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</si>
  <si>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</si>
  <si>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</si>
  <si>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</si>
  <si>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</si>
  <si>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</si>
  <si>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</si>
  <si>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</si>
  <si>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</si>
  <si>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</si>
  <si>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</si>
  <si>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</si>
  <si>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</si>
  <si>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</si>
  <si>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</si>
  <si>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</si>
  <si>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</si>
  <si>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</si>
  <si>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</si>
  <si>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</si>
  <si>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</si>
  <si>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</si>
  <si>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</si>
  <si>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</si>
  <si>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</si>
  <si>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</si>
  <si>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</si>
  <si>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</si>
  <si>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</si>
  <si>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</si>
  <si>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</si>
  <si>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</si>
  <si>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</si>
  <si>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</si>
  <si>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</si>
  <si>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</si>
  <si>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</si>
  <si>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</si>
  <si>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</si>
  <si>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</si>
  <si>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</si>
  <si>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</si>
  <si>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</si>
  <si>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</si>
  <si>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</si>
  <si>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</si>
  <si>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</si>
  <si>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</si>
  <si>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</si>
  <si>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</si>
  <si>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</si>
  <si>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</si>
  <si>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</si>
  <si>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</si>
  <si>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</si>
  <si>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</si>
  <si>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</si>
  <si>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</si>
  <si>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</si>
  <si>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</si>
  <si>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</si>
  <si>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</si>
  <si>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</si>
  <si>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</si>
  <si>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</si>
  <si>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</si>
  <si>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</si>
  <si>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</si>
  <si>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</si>
  <si>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</si>
  <si>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</si>
  <si>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</si>
  <si>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</si>
  <si>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</si>
  <si>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</si>
  <si>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</si>
  <si>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</si>
  <si>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</si>
  <si>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</si>
  <si>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</si>
  <si>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</si>
  <si>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</si>
  <si>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</si>
  <si>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</si>
  <si>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</si>
  <si>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</si>
  <si>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</si>
  <si>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</si>
  <si>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</si>
  <si>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</si>
  <si>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</si>
  <si>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</si>
  <si>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</si>
  <si>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</si>
  <si>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</si>
  <si>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</si>
  <si>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</si>
  <si>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</si>
  <si>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</si>
  <si>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</si>
  <si>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</si>
  <si>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</si>
  <si>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</si>
  <si>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</si>
  <si>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</si>
  <si>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</si>
  <si>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</si>
  <si>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</si>
  <si>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</si>
  <si>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</si>
  <si>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</si>
  <si>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</si>
  <si>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</si>
  <si>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</si>
  <si>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</si>
  <si>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</si>
  <si>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</si>
  <si>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</si>
  <si>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</si>
  <si>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</si>
  <si>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</si>
  <si>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</si>
  <si>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</si>
  <si>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</si>
  <si>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</si>
  <si>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</si>
  <si>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</si>
  <si>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</si>
  <si>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</si>
  <si>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</si>
  <si>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</si>
  <si>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</si>
  <si>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</si>
  <si>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</si>
  <si>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</si>
  <si>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</si>
  <si>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</si>
  <si>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</si>
  <si>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</si>
  <si>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</si>
  <si>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</si>
  <si>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</si>
  <si>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</si>
  <si>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</si>
  <si>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</si>
  <si>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</si>
  <si>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</si>
  <si>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</si>
  <si>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</si>
  <si>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</si>
  <si>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</si>
  <si>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</si>
  <si>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</si>
  <si>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</si>
  <si>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</si>
  <si>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</si>
  <si>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</si>
  <si>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</si>
  <si>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</si>
  <si>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</si>
  <si>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</si>
  <si>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</si>
  <si>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</si>
  <si>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</si>
  <si>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</si>
  <si>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</si>
  <si>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</si>
  <si>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</si>
  <si>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</si>
  <si>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</si>
  <si>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</si>
  <si>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</si>
  <si>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</si>
  <si>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</si>
  <si>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</si>
  <si>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</si>
  <si>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</si>
  <si>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</si>
  <si>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</si>
  <si>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</si>
  <si>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</si>
  <si>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</si>
  <si>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</si>
  <si>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</si>
  <si>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</si>
  <si>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</si>
  <si>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</si>
  <si>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</si>
  <si>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</si>
  <si>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</si>
  <si>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</si>
  <si>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</si>
  <si>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</si>
  <si>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</si>
  <si>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</si>
  <si>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</si>
  <si>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</si>
  <si>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</si>
  <si>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</si>
  <si>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</si>
  <si>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</si>
  <si>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</si>
  <si>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</si>
  <si>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</si>
  <si>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</si>
  <si>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</si>
  <si>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</si>
  <si>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</si>
  <si>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</si>
  <si>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</si>
  <si>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</si>
  <si>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</si>
  <si>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</si>
  <si>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</si>
  <si>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</si>
  <si>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</si>
  <si>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</si>
  <si>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</si>
  <si>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</si>
  <si>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</si>
  <si>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</si>
  <si>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</si>
  <si>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</si>
  <si>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</si>
  <si>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</si>
  <si>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</si>
  <si>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</si>
  <si>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</si>
  <si>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</si>
  <si>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</si>
  <si>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</si>
  <si>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</si>
  <si>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</si>
  <si>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</si>
  <si>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</si>
  <si>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</si>
  <si>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</si>
  <si>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</si>
  <si>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</si>
  <si>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</si>
  <si>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</si>
  <si>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</si>
  <si>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</si>
  <si>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</si>
  <si>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</si>
  <si>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</si>
  <si>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</si>
  <si>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</si>
  <si>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</si>
  <si>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</si>
  <si>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</si>
  <si>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</si>
  <si>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</si>
  <si>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</si>
  <si>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</si>
  <si>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</si>
  <si>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</si>
  <si>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</si>
  <si>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</si>
  <si>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</si>
  <si>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</si>
  <si>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</si>
  <si>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</si>
  <si>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</si>
  <si>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</si>
  <si>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</si>
  <si>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</si>
  <si>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</si>
  <si>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</si>
  <si>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</si>
  <si>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</si>
  <si>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</si>
  <si>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</si>
  <si>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</si>
  <si>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</si>
  <si>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</si>
  <si>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</si>
  <si>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</si>
  <si>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</si>
  <si>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</si>
  <si>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</si>
  <si>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</si>
  <si>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</si>
  <si>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</si>
  <si>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</si>
  <si>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</si>
  <si>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</si>
  <si>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</si>
  <si>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</si>
  <si>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</si>
  <si>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</si>
  <si>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</si>
  <si>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</si>
  <si>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</si>
  <si>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</si>
  <si>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</si>
  <si>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</si>
  <si>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</si>
  <si>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</si>
  <si>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</si>
  <si>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</si>
  <si>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</si>
  <si>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</si>
  <si>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</si>
  <si>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</si>
  <si>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</si>
  <si>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</si>
  <si>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</si>
  <si>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</si>
  <si>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</si>
  <si>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</si>
  <si>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</si>
  <si>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</si>
  <si>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</si>
  <si>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</si>
  <si>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</si>
  <si>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</si>
  <si>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</si>
  <si>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</si>
  <si>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</si>
  <si>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</si>
  <si>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</si>
  <si>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</si>
  <si>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</si>
  <si>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</si>
  <si>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</si>
  <si>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</si>
  <si>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</si>
  <si>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</si>
  <si>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</si>
  <si>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</si>
  <si>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</si>
  <si>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</si>
  <si>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</si>
  <si>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</si>
  <si>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</si>
  <si>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</si>
  <si>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</si>
  <si>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</si>
  <si>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</si>
  <si>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</si>
  <si>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</si>
  <si>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</si>
  <si>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</si>
  <si>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</si>
  <si>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</si>
  <si>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</si>
  <si>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</si>
  <si>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</si>
  <si>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</si>
  <si>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</si>
  <si>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</si>
  <si>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</si>
  <si>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</si>
  <si>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</si>
  <si>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</si>
  <si>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</si>
  <si>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</si>
  <si>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</si>
  <si>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</si>
  <si>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</si>
  <si>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</si>
  <si>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</si>
  <si>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</si>
  <si>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</si>
  <si>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</si>
  <si>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</si>
  <si>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</si>
  <si>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</si>
  <si>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</si>
  <si>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</si>
  <si>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</si>
  <si>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</si>
  <si>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</si>
  <si>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</si>
  <si>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</si>
  <si>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</si>
  <si>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</si>
  <si>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</si>
  <si>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</si>
  <si>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</si>
  <si>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</si>
  <si>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</si>
  <si>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</si>
  <si>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</si>
  <si>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</si>
  <si>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</si>
  <si>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</si>
  <si>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</si>
  <si>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</si>
  <si>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</si>
  <si>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</si>
  <si>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</si>
  <si>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</si>
  <si>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</si>
  <si>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</si>
  <si>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</si>
  <si>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</si>
  <si>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</si>
  <si>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</si>
  <si>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</si>
  <si>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</si>
  <si>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</si>
  <si>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</si>
  <si>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</si>
  <si>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</si>
  <si>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</si>
  <si>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</si>
  <si>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</si>
  <si>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</si>
  <si>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</si>
  <si>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</si>
  <si>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</si>
  <si>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</si>
  <si>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</si>
  <si>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</si>
  <si>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</si>
  <si>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</si>
  <si>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</si>
  <si>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</si>
  <si>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</si>
  <si>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</si>
  <si>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</si>
  <si>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</si>
  <si>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</si>
  <si>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</si>
  <si>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</si>
  <si>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</si>
  <si>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</si>
  <si>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</si>
  <si>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</si>
  <si>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</si>
  <si>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</si>
  <si>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</si>
  <si>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</si>
  <si>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</si>
  <si>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</si>
  <si>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</si>
  <si>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</si>
  <si>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</si>
  <si>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</si>
  <si>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</si>
  <si>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</si>
  <si>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</si>
  <si>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</si>
  <si>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</si>
  <si>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</si>
  <si>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</si>
  <si>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</si>
  <si>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</si>
  <si>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</si>
  <si>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</si>
  <si>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</si>
  <si>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</si>
  <si>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</si>
  <si>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</si>
  <si>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</si>
  <si>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</si>
  <si>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</si>
  <si>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</si>
  <si>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</si>
  <si>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</si>
  <si>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</si>
  <si>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</si>
  <si>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</si>
  <si>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</si>
  <si>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</si>
  <si>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</si>
  <si>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</si>
  <si>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</si>
  <si>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</si>
  <si>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</si>
  <si>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</si>
  <si>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</si>
  <si>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</si>
  <si>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</si>
  <si>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</si>
  <si>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</si>
  <si>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</si>
  <si>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</si>
  <si>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</si>
  <si>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</si>
  <si>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</si>
  <si>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</si>
  <si>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</si>
  <si>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</si>
  <si>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</si>
  <si>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</si>
  <si>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</si>
  <si>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</si>
  <si>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</si>
  <si>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</si>
  <si>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</si>
  <si>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</si>
  <si>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</si>
  <si>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</si>
  <si>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</si>
  <si>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</si>
  <si>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</si>
  <si>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</si>
  <si>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</si>
  <si>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</si>
  <si>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</si>
  <si>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</si>
  <si>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</si>
  <si>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</si>
  <si>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</si>
  <si>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</si>
  <si>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</si>
  <si>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</si>
  <si>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</si>
  <si>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</si>
  <si>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</si>
  <si>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</si>
  <si>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</si>
  <si>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</si>
  <si>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</si>
  <si>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</si>
  <si>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</si>
  <si>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</si>
  <si>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</si>
  <si>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</si>
  <si>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</si>
  <si>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</si>
  <si>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</si>
  <si>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</si>
  <si>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</si>
  <si>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</si>
  <si>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</si>
  <si>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</si>
  <si>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</si>
  <si>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</si>
  <si>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</si>
  <si>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</si>
  <si>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</si>
  <si>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</si>
  <si>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</si>
  <si>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</si>
  <si>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</si>
  <si>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</si>
  <si>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</si>
  <si>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</si>
  <si>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</si>
  <si>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</si>
  <si>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</si>
  <si>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</si>
  <si>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</si>
  <si>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</si>
  <si>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</si>
  <si>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</si>
  <si>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</si>
  <si>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</si>
  <si>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</si>
  <si>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</si>
  <si>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</si>
  <si>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</si>
  <si>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</si>
  <si>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</si>
  <si>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</si>
  <si>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</si>
  <si>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</si>
  <si>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</si>
  <si>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</si>
  <si>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</si>
  <si>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</si>
  <si>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</si>
  <si>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</si>
  <si>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</si>
  <si>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</si>
  <si>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</si>
  <si>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</si>
  <si>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</si>
  <si>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</si>
  <si>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</si>
  <si>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</si>
  <si>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</si>
  <si>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</si>
  <si>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</si>
  <si>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</si>
  <si>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</si>
  <si>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</si>
  <si>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</si>
  <si>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</si>
  <si>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</si>
  <si>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</si>
  <si>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</si>
  <si>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</si>
  <si>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</si>
  <si>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</si>
  <si>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</si>
  <si>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</si>
  <si>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</si>
  <si>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</si>
  <si>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</si>
  <si>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</si>
  <si>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</si>
  <si>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</si>
  <si>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</si>
  <si>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</si>
  <si>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</si>
  <si>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</si>
  <si>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</si>
  <si>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</si>
  <si>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</si>
  <si>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</si>
  <si>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</si>
  <si>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</si>
  <si>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</si>
  <si>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</si>
  <si>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</si>
  <si>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</si>
  <si>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</si>
  <si>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</si>
  <si>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</si>
  <si>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</si>
  <si>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</si>
  <si>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</si>
  <si>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</si>
  <si>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</si>
  <si>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</si>
  <si>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</si>
  <si>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</si>
  <si>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</si>
  <si>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</si>
  <si>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</si>
  <si>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</si>
  <si>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</si>
  <si>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</si>
  <si>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</si>
  <si>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</si>
  <si>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</si>
  <si>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</si>
  <si>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</si>
  <si>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</si>
  <si>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</si>
  <si>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</si>
  <si>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</si>
  <si>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</si>
  <si>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</si>
  <si>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</si>
  <si>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</si>
  <si>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</si>
  <si>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</si>
  <si>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</si>
  <si>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</si>
  <si>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</si>
  <si>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</si>
  <si>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</si>
  <si>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</si>
  <si>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</si>
  <si>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</si>
  <si>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</si>
  <si>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</si>
  <si>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</si>
  <si>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</si>
  <si>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</si>
  <si>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</si>
  <si>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</si>
  <si>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</si>
  <si>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</si>
  <si>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</si>
  <si>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</si>
  <si>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</si>
  <si>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</si>
  <si>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</si>
  <si>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</si>
  <si>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</si>
  <si>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</si>
  <si>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</si>
  <si>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</si>
  <si>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</si>
  <si>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</si>
  <si>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</si>
  <si>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</si>
  <si>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</si>
  <si>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</si>
  <si>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</si>
  <si>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</si>
  <si>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PCM-20251007-00000248</t>
  </si>
  <si>
    <t>Site has access issue as it located inside Janaa island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</si>
  <si>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</si>
  <si>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</si>
  <si>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</si>
  <si>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</si>
  <si>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</si>
  <si>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</si>
  <si>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</si>
  <si>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</si>
  <si>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</si>
  <si>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</si>
  <si>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</si>
  <si>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</si>
  <si>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</si>
  <si>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</si>
  <si>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</si>
  <si>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</si>
  <si>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</si>
  <si>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</si>
  <si>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</si>
  <si>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</si>
  <si>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</si>
  <si>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</si>
  <si>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</si>
  <si>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</si>
  <si>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</si>
  <si>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</si>
  <si>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</si>
  <si>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</si>
  <si>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</si>
  <si>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</si>
  <si>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</si>
  <si>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</si>
  <si>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</si>
  <si>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</si>
  <si>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</si>
  <si>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</si>
  <si>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</si>
  <si>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</si>
  <si>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</si>
  <si>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</si>
  <si>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</si>
  <si>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</si>
  <si>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</si>
  <si>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</si>
  <si>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</si>
  <si>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</si>
  <si>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</si>
  <si>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</si>
  <si>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</si>
  <si>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</si>
  <si>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</si>
  <si>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</si>
  <si>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</si>
  <si>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</si>
  <si>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</si>
  <si>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</si>
  <si>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</si>
  <si>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</si>
  <si>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</si>
  <si>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</si>
  <si>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</si>
  <si>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</si>
  <si>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</si>
  <si>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</si>
  <si>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</si>
  <si>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</si>
  <si>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</si>
  <si>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</si>
  <si>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</si>
  <si>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</si>
  <si>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</si>
  <si>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</si>
  <si>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</si>
  <si>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</si>
  <si>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</si>
  <si>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</si>
  <si>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</si>
  <si>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</si>
  <si>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</si>
  <si>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</si>
  <si>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</si>
  <si>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</si>
  <si>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</si>
  <si>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</si>
  <si>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</si>
  <si>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</si>
  <si>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PCM-20251006-00002096</t>
  </si>
  <si>
    <t>site has access issue at night inside desert area</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</si>
  <si>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</si>
  <si>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</si>
  <si>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</si>
  <si>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</si>
  <si>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</si>
  <si>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</si>
  <si>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PCM-20251007-00000242</t>
  </si>
  <si>
    <t>40 mins</t>
  </si>
  <si>
    <t xml:space="preserve"> PCM-20251007-00000328 </t>
  </si>
  <si>
    <t xml:space="preserve">access night issue USF area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</si>
  <si>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</si>
  <si>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</si>
  <si>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</si>
  <si>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</si>
  <si>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</si>
  <si>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</si>
  <si>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</si>
  <si>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</si>
  <si>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</si>
  <si>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</si>
  <si>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PCM-20251007-00000096</t>
  </si>
  <si>
    <t>Site in KHS area // Team has issue in car while on way, that cause little delay
Team will reach in 40 mnt</t>
  </si>
  <si>
    <t>PCM-20251007-00000140</t>
  </si>
  <si>
    <t>site located inside military area, access not allowed now, team will check again at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</si>
</sst>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4" totalsRowShown="0" headerRowDxfId="174" dataDxfId="173" headerRowBorderDxfId="171" tableBorderDxfId="172" totalsRowBorderDxfId="170">
  <autoFilter ref="A1:L9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
    <sortCondition ref="H1:H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46" totalsRowShown="0" headerRowDxfId="157" dataDxfId="156" headerRowBorderDxfId="154" tableBorderDxfId="155" totalsRowBorderDxfId="153">
  <autoFilter ref="A1:CJ24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6" totalsRowShown="0" headerRowDxfId="64" dataDxfId="63" headerRowBorderDxfId="61" tableBorderDxfId="62">
  <autoFilter ref="A1:L120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9" totalsRowShown="0" headerRowDxfId="48" dataDxfId="47" headerRowBorderDxfId="45" tableBorderDxfId="46" totalsRowBorderDxfId="44">
  <autoFilter ref="A1:L4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2" totalsRowShown="0" headerRowDxfId="31" dataDxfId="30" headerRowBorderDxfId="28" tableBorderDxfId="29">
  <autoFilter ref="A1:L1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4" totalsRowShown="0" headerRowDxfId="15" dataDxfId="14" headerRowBorderDxfId="12" tableBorderDxfId="13">
  <autoFilter ref="A1:L26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4"/>
  <sheetViews>
    <sheetView tabSelected="1"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274.2275687500005</v>
      </c>
      <c r="H2" s="90">
        <v>45662.943402777775</v>
      </c>
      <c r="I2" s="73" t="str">
        <f>IFERROR(VLOOKUP(D2,DB!A:F,6,0),"")</f>
        <v>Generator-SG</v>
      </c>
      <c r="J2" s="73" t="str">
        <f>IFERROR(VLOOKUP(D2,DB!A:G,7,0),"")</f>
        <v>Dead</v>
      </c>
      <c r="K2" s="81" t="s">
        <v>38965</v>
      </c>
      <c r="L2" s="79" t="str">
        <f>IFERROR(VLOOKUP(D2,DB!A:I,9,0),"")</f>
        <v>Latis</v>
      </c>
    </row>
    <row r="3" spans="1:12" ht="15" customHeight="1">
      <c r="A3" s="76" t="s">
        <v>38966</v>
      </c>
      <c r="B3" s="73" t="str">
        <f>IFERROR(VLOOKUP(D3,DB!A:K,11,0),"")</f>
        <v>R1</v>
      </c>
      <c r="C3" s="73">
        <v>1</v>
      </c>
      <c r="D3" s="93" t="s">
        <v>17673</v>
      </c>
      <c r="E3" s="77" t="s">
        <v>38964</v>
      </c>
      <c r="F3" s="90">
        <v>45937.137372685182</v>
      </c>
      <c r="G3" s="80">
        <f ca="1">IFERROR(NOW()-F3,"")</f>
        <v>3.8621990745014045E-2</v>
      </c>
      <c r="H3" s="90">
        <v>45937.148402777777</v>
      </c>
      <c r="I3" s="73" t="str">
        <f>IFERROR(VLOOKUP(D3,DB!A:F,6,0),"")</f>
        <v>SCECO</v>
      </c>
      <c r="J3" s="73" t="str">
        <f>IFERROR(VLOOKUP(D3,DB!A:G,7,0),"")</f>
        <v>Weak</v>
      </c>
      <c r="K3" s="81" t="s">
        <v>38967</v>
      </c>
      <c r="L3" s="79" t="str">
        <f>IFERROR(VLOOKUP(D3,DB!A:I,9,0),"")</f>
        <v>Latis</v>
      </c>
    </row>
    <row r="4" spans="1:12" ht="15" customHeight="1">
      <c r="A4" s="63"/>
      <c r="B4" s="73" t="str">
        <f>IFERROR(VLOOKUP(D4,DB!A:K,11,0),"")</f>
        <v/>
      </c>
      <c r="C4" s="64"/>
      <c r="D4" s="64"/>
      <c r="E4" s="65"/>
      <c r="F4" s="66"/>
      <c r="G4" s="67">
        <f ca="1">IFERROR(NOW()-F4,"")</f>
        <v>45937.175994675927</v>
      </c>
      <c r="H4" s="68"/>
      <c r="I4" s="73" t="str">
        <f>IFERROR(VLOOKUP(D4,DB!A:F,6,0),"")</f>
        <v/>
      </c>
      <c r="J4" s="73" t="str">
        <f>IFERROR(VLOOKUP(D4,DB!A:G,7,0),"")</f>
        <v/>
      </c>
      <c r="K4" s="69"/>
      <c r="L4" s="70" t="str">
        <f>IFERROR(VLOOKUP(D4,DB!A:I,9,0),"")</f>
        <v/>
      </c>
    </row>
    <row r="5" spans="1:12" ht="15" customHeight="1">
      <c r="A5" s="63"/>
      <c r="B5" s="73" t="str">
        <f>IFERROR(VLOOKUP(D5,DB!A:K,11,0),"")</f>
        <v/>
      </c>
      <c r="C5" s="64"/>
      <c r="D5" s="93"/>
      <c r="E5" s="65"/>
      <c r="F5" s="66"/>
      <c r="G5" s="67">
        <f ca="1">IFERROR(NOW()-F5,"")</f>
        <v>45937.175994675927</v>
      </c>
      <c r="H5" s="68"/>
      <c r="I5" s="73" t="str">
        <f>IFERROR(VLOOKUP(D5,DB!A:F,6,0),"")</f>
        <v/>
      </c>
      <c r="J5" s="73" t="str">
        <f>IFERROR(VLOOKUP(D5,DB!A:G,7,0),"")</f>
        <v/>
      </c>
      <c r="K5" s="69"/>
      <c r="L5" s="70" t="str">
        <f>IFERROR(VLOOKUP(D5,DB!A:I,9,0),"")</f>
        <v/>
      </c>
    </row>
    <row r="6" spans="1:12" ht="15" customHeight="1">
      <c r="A6" s="63"/>
      <c r="B6" s="73" t="str">
        <f>IFERROR(VLOOKUP(D6,DB!A:K,11,0),"")</f>
        <v/>
      </c>
      <c r="C6" s="64"/>
      <c r="D6" s="93"/>
      <c r="E6" s="65"/>
      <c r="F6" s="66"/>
      <c r="G6" s="67">
        <f ca="1">IFERROR(NOW()-F6,"")</f>
        <v>45937.175994675927</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45937.175994675927</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45937.175994675927</v>
      </c>
      <c r="H8" s="68"/>
      <c r="I8" s="73" t="str">
        <f>IFERROR(VLOOKUP(D8,DB!A:F,6,0),"")</f>
        <v/>
      </c>
      <c r="J8" s="73" t="str">
        <f>IFERROR(VLOOKUP(D8,DB!A:G,7,0),"")</f>
        <v/>
      </c>
      <c r="K8" s="69"/>
      <c r="L8" s="70" t="str">
        <f>IFERROR(VLOOKUP(D8,DB!A:I,9,0),"")</f>
        <v/>
      </c>
    </row>
    <row r="9" spans="1:12" ht="15" customHeight="1">
      <c r="A9" s="156"/>
      <c r="B9" s="157" t="str">
        <f>IFERROR(VLOOKUP(D9,DB!A:K,11,0),"")</f>
        <v/>
      </c>
      <c r="C9" s="157"/>
      <c r="D9" s="157"/>
      <c r="E9" s="158"/>
      <c r="F9" s="159"/>
      <c r="G9" s="160">
        <f ca="1">IFERROR(NOW()-F9,"")</f>
        <v>45937.175994675927</v>
      </c>
      <c r="H9" s="159"/>
      <c r="I9" s="157" t="str">
        <f>IFERROR(VLOOKUP(D9,DB!A:F,6,0),"")</f>
        <v/>
      </c>
      <c r="J9" s="73" t="str">
        <f>IFERROR(VLOOKUP(D9,DB!A:G,7,0),"")</f>
        <v/>
      </c>
      <c r="K9" s="161"/>
      <c r="L9" s="162" t="str">
        <f>IFERROR(VLOOKUP(D9,DB!A:I,9,0),"")</f>
        <v/>
      </c>
    </row>
    <row r="10" spans="1:12" ht="15" customHeight="1">
      <c r="A10" s="156"/>
      <c r="B10" s="157" t="str">
        <f>IFERROR(VLOOKUP(D10,DB!A:K,11,0),"")</f>
        <v/>
      </c>
      <c r="C10" s="157"/>
      <c r="D10" s="157"/>
      <c r="E10" s="158"/>
      <c r="F10" s="159"/>
      <c r="G10" s="160">
        <f ca="1">IFERROR(NOW()-F10,"")</f>
        <v>45937.175994675927</v>
      </c>
      <c r="H10" s="159"/>
      <c r="I10" s="157" t="str">
        <f>IFERROR(VLOOKUP(D10,DB!A:F,6,0),"")</f>
        <v/>
      </c>
      <c r="J10" s="73" t="str">
        <f>IFERROR(VLOOKUP(D10,DB!A:G,7,0),"")</f>
        <v/>
      </c>
      <c r="K10" s="161"/>
      <c r="L10" s="162" t="str">
        <f>IFERROR(VLOOKUP(D10,DB!A:I,9,0),"")</f>
        <v/>
      </c>
    </row>
    <row r="11" spans="1:12" ht="15" customHeight="1">
      <c r="A11" s="156"/>
      <c r="B11" s="157" t="str">
        <f>IFERROR(VLOOKUP(D11,DB!A:K,11,0),"")</f>
        <v/>
      </c>
      <c r="C11" s="157"/>
      <c r="D11" s="157"/>
      <c r="E11" s="158"/>
      <c r="F11" s="159"/>
      <c r="G11" s="160">
        <f ca="1">IFERROR(NOW()-F11,"")</f>
        <v>45937.175994675927</v>
      </c>
      <c r="H11" s="159"/>
      <c r="I11" s="157" t="str">
        <f>IFERROR(VLOOKUP(D11,DB!A:F,6,0),"")</f>
        <v/>
      </c>
      <c r="J11" s="73" t="str">
        <f>IFERROR(VLOOKUP(D11,DB!A:G,7,0),"")</f>
        <v/>
      </c>
      <c r="K11" s="161"/>
      <c r="L11" s="162" t="str">
        <f>IFERROR(VLOOKUP(D11,DB!A:I,9,0),"")</f>
        <v/>
      </c>
    </row>
    <row r="12" spans="1:12" ht="15" customHeight="1">
      <c r="A12" s="156"/>
      <c r="B12" s="157" t="str">
        <f>IFERROR(VLOOKUP(D12,DB!A:K,11,0),"")</f>
        <v/>
      </c>
      <c r="C12" s="157"/>
      <c r="D12" s="157"/>
      <c r="E12" s="158"/>
      <c r="F12" s="159"/>
      <c r="G12" s="160">
        <f ca="1">IFERROR(NOW()-F12,"")</f>
        <v>45937.175994675927</v>
      </c>
      <c r="H12" s="159"/>
      <c r="I12" s="157" t="str">
        <f>IFERROR(VLOOKUP(D12,DB!A:F,6,0),"")</f>
        <v/>
      </c>
      <c r="J12" s="73" t="str">
        <f>IFERROR(VLOOKUP(D12,DB!A:G,7,0),"")</f>
        <v/>
      </c>
      <c r="K12" s="161"/>
      <c r="L12" s="162" t="str">
        <f>IFERROR(VLOOKUP(D12,DB!A:I,9,0),"")</f>
        <v/>
      </c>
    </row>
    <row r="13" spans="1:12" ht="15" customHeight="1">
      <c r="A13" s="156"/>
      <c r="B13" s="157" t="str">
        <f>IFERROR(VLOOKUP(D13,DB!A:K,11,0),"")</f>
        <v/>
      </c>
      <c r="C13" s="157"/>
      <c r="D13" s="157"/>
      <c r="E13" s="158"/>
      <c r="F13" s="159"/>
      <c r="G13" s="160">
        <f ca="1">IFERROR(NOW()-F13,"")</f>
        <v>45937.175994675927</v>
      </c>
      <c r="H13" s="159"/>
      <c r="I13" s="157" t="str">
        <f>IFERROR(VLOOKUP(D13,DB!A:F,6,0),"")</f>
        <v/>
      </c>
      <c r="J13" s="73" t="str">
        <f>IFERROR(VLOOKUP(D13,DB!A:G,7,0),"")</f>
        <v/>
      </c>
      <c r="K13" s="161"/>
      <c r="L13" s="162" t="str">
        <f>IFERROR(VLOOKUP(D13,DB!A:I,9,0),"")</f>
        <v/>
      </c>
    </row>
    <row r="14" spans="1:12" ht="15" customHeight="1">
      <c r="A14" s="156"/>
      <c r="B14" s="157" t="str">
        <f>IFERROR(VLOOKUP(D14,DB!A:K,11,0),"")</f>
        <v/>
      </c>
      <c r="C14" s="157"/>
      <c r="D14" s="157"/>
      <c r="E14" s="158"/>
      <c r="F14" s="159"/>
      <c r="G14" s="160">
        <f ca="1">IFERROR(NOW()-F14,"")</f>
        <v>45937.175994675927</v>
      </c>
      <c r="H14" s="159"/>
      <c r="I14" s="157" t="str">
        <f>IFERROR(VLOOKUP(D14,DB!A:F,6,0),"")</f>
        <v/>
      </c>
      <c r="J14" s="73" t="str">
        <f>IFERROR(VLOOKUP(D14,DB!A:G,7,0),"")</f>
        <v/>
      </c>
      <c r="K14" s="161"/>
      <c r="L14" s="162" t="str">
        <f>IFERROR(VLOOKUP(D14,DB!A:I,9,0),"")</f>
        <v/>
      </c>
    </row>
    <row r="15" spans="1:12" ht="15" customHeight="1">
      <c r="A15" s="156"/>
      <c r="B15" s="157" t="str">
        <f>IFERROR(VLOOKUP(D15,DB!A:K,11,0),"")</f>
        <v/>
      </c>
      <c r="C15" s="157"/>
      <c r="D15" s="157"/>
      <c r="E15" s="158"/>
      <c r="F15" s="159"/>
      <c r="G15" s="160">
        <f ca="1">IFERROR(NOW()-F15,"")</f>
        <v>45937.175994675927</v>
      </c>
      <c r="H15" s="159"/>
      <c r="I15" s="157" t="str">
        <f>IFERROR(VLOOKUP(D15,DB!A:F,6,0),"")</f>
        <v/>
      </c>
      <c r="J15" s="73" t="str">
        <f>IFERROR(VLOOKUP(D15,DB!A:G,7,0),"")</f>
        <v/>
      </c>
      <c r="K15" s="161"/>
      <c r="L15" s="162" t="str">
        <f>IFERROR(VLOOKUP(D15,DB!A:I,9,0),"")</f>
        <v/>
      </c>
    </row>
    <row r="16" spans="1:12" ht="15" customHeight="1">
      <c r="A16" s="156"/>
      <c r="B16" s="157" t="str">
        <f>IFERROR(VLOOKUP(D16,DB!A:K,11,0),"")</f>
        <v/>
      </c>
      <c r="C16" s="157"/>
      <c r="D16" s="157"/>
      <c r="E16" s="158"/>
      <c r="F16" s="159"/>
      <c r="G16" s="160">
        <f ca="1">IFERROR(NOW()-F16,"")</f>
        <v>45937.175994675927</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45937.175994675927</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45937.175994675927</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45937.175994675927</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45937.175994675927</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45937.175994675927</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45937.175994675927</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45937.175994675927</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45937.175994675927</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45937.175994675927</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45937.175994675927</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45937.175994675927</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45937.175994675927</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45937.175994675927</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45937.175994675927</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45937.175994675927</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45937.175994675927</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45937.175994675927</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45937.175994675927</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45937.175994675927</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45937.175994675927</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45937.175994675927</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45937.175994675927</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45937.175994675927</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45937.175994675927</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45937.175994675927</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45937.175994675927</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45937.175994675927</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45937.175994675927</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45937.175994675927</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45937.175994675927</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45937.175994675927</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45937.175994675927</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45937.175994675927</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45937.175994675927</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45937.175994675927</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45937.175994675927</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45937.175994675927</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45937.175994675927</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45937.175994675927</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45937.175994675927</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45937.175994675927</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45937.175994675927</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45937.175994675927</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45937.175994675927</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45937.175994675927</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45937.175994675927</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45937.175994675927</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45937.175994675927</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45937.175994675927</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45937.175994675927</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45937.175994675927</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45937.175994675927</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45937.175994675927</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45937.175994675927</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45937.175994675927</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45937.175994675927</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45937.175994675927</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45937.175994675927</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45937.175994675927</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45937.175994675927</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45937.175994675927</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45937.175994675927</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45937.175994675927</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45937.175994675927</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45937.175994675927</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45937.175994675927</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45937.175994675927</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45937.175994675927</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45937.175994675927</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45937.175994675927</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45937.175994675927</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45937.175994675927</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45937.175994675927</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45937.175994675927</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45937.175994675927</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45937.175994675927</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45937.175994675927</v>
      </c>
      <c r="H93" s="159"/>
      <c r="I93" s="157" t="str">
        <f>IFERROR(VLOOKUP(D93,DB!A:F,6,0),"")</f>
        <v/>
      </c>
      <c r="J93" s="73" t="str">
        <f>IFERROR(VLOOKUP(D93,DB!A:G,7,0),"")</f>
        <v/>
      </c>
      <c r="K93" s="161"/>
      <c r="L93" s="162" t="str">
        <f>IFERROR(VLOOKUP(D93,DB!A:I,9,0),"")</f>
        <v/>
      </c>
    </row>
    <row r="94" spans="1:12" ht="15" customHeight="1">
      <c r="A94" s="156"/>
      <c r="B94" s="157" t="str">
        <f>IFERROR(VLOOKUP(D94,DB!A:K,11,0),"")</f>
        <v/>
      </c>
      <c r="C94" s="157"/>
      <c r="D94" s="157"/>
      <c r="E94" s="158"/>
      <c r="F94" s="159"/>
      <c r="G94" s="160">
        <f ca="1">IFERROR(NOW()-F94,"")</f>
        <v>45937.175994675927</v>
      </c>
      <c r="H94" s="159"/>
      <c r="I94" s="157" t="str">
        <f>IFERROR(VLOOKUP(D94,DB!A:F,6,0),"")</f>
        <v/>
      </c>
      <c r="J94" s="73" t="str">
        <f>IFERROR(VLOOKUP(D94,DB!A:G,7,0),"")</f>
        <v/>
      </c>
      <c r="K94" s="161"/>
      <c r="L94" s="162" t="str">
        <f>IFERROR(VLOOKUP(D94,DB!A:I,9,0),"")</f>
        <v/>
      </c>
    </row>
  </sheetData>
  <customSheetViews>
    <customSheetView guid="{F6042A99-DD27-4453-835D-0834D95730CC}" filter="1" showAutoFilter="1">
      <pageMargins left="0" right="0" top="0" bottom="0" header="0" footer="0"/>
      <autoFilter ref="B1:M1" xr:uid="{83976030-D8EF-416B-9117-60454CC3796F}"/>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46"/>
  <sheetViews>
    <sheetView workbookViewId="0">
      <selection activeCell="D8" sqref="D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31078</v>
      </c>
      <c r="E3" s="88" t="s">
        <v>38964</v>
      </c>
      <c r="F3" s="88">
        <v>45806.727083333331</v>
      </c>
      <c r="G3" s="89">
        <f ca="1">IFERROR(NOW()-F3,"-")</f>
        <v>130.44891134259524</v>
      </c>
      <c r="H3" s="88">
        <v>45791.543067129627</v>
      </c>
      <c r="I3" s="75" t="str">
        <f>IFERROR(VLOOKUP(D3,DB!A:F,6,0),"")</f>
        <v>SCECO</v>
      </c>
      <c r="J3" s="75" t="str">
        <f>IFERROR(VLOOKUP(D3,DB!A:G,7,0),"")</f>
        <v>No BB Shifted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29168</v>
      </c>
      <c r="E4" s="100" t="s">
        <v>38964</v>
      </c>
      <c r="F4" s="88">
        <v>45824.999837962961</v>
      </c>
      <c r="G4" s="89">
        <f ca="1">IFERROR(NOW()-F4,"-")</f>
        <v>112.17615671296517</v>
      </c>
      <c r="H4" s="88">
        <v>45824.993587962963</v>
      </c>
      <c r="I4" s="75" t="str">
        <f>IFERROR(VLOOKUP(D4,DB!A:F,6,0),"")</f>
        <v>Generator-SG</v>
      </c>
      <c r="J4" s="75" t="str">
        <f>IFERROR(VLOOKUP(D4,DB!A:G,7,0),"")</f>
        <v>Good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39052</v>
      </c>
      <c r="B5" s="18" t="str">
        <f>IFERROR(VLOOKUP(D5,DB!A:K,11,0),"")</f>
        <v>R2</v>
      </c>
      <c r="C5" s="18">
        <v>1</v>
      </c>
      <c r="D5" s="18" t="s">
        <v>31479</v>
      </c>
      <c r="E5" s="131" t="s">
        <v>39045</v>
      </c>
      <c r="F5" s="132">
        <v>45936.714039351849</v>
      </c>
      <c r="G5" s="133">
        <f ca="1">IFERROR(NOW()-F5,"-")</f>
        <v>0.46195532407728024</v>
      </c>
      <c r="H5" s="132">
        <v>45936.705011574071</v>
      </c>
      <c r="I5" s="18" t="str">
        <f>IFERROR(VLOOKUP(D5,DB!A:F,6,0),"")</f>
        <v>Generator-SG</v>
      </c>
      <c r="J5" s="18" t="str">
        <f>IFERROR(VLOOKUP(D5,DB!A:G,7,0),"")</f>
        <v>in Progress</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39054</v>
      </c>
      <c r="B6" s="18" t="str">
        <f>IFERROR(VLOOKUP(D6,DB!A:K,11,0),"")</f>
        <v>R2</v>
      </c>
      <c r="C6" s="18">
        <v>1</v>
      </c>
      <c r="D6" s="18" t="s">
        <v>26514</v>
      </c>
      <c r="E6" s="131" t="s">
        <v>38964</v>
      </c>
      <c r="F6" s="132">
        <v>45936.871932870374</v>
      </c>
      <c r="G6" s="133">
        <f ca="1">IFERROR(NOW()-F6,"-")</f>
        <v>0.3040618055529194</v>
      </c>
      <c r="H6" s="132">
        <v>45936.866377314815</v>
      </c>
      <c r="I6" s="18" t="str">
        <f>IFERROR(VLOOKUP(D6,DB!A:F,6,0),"")</f>
        <v>Power Cube</v>
      </c>
      <c r="J6" s="18" t="str">
        <f>IFERROR(VLOOKUP(D6,DB!A:G,7,0),"")</f>
        <v>Good+No BB Design</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45937.175994675927</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45937.175994675927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45937.175994675927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45937.175994675927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45937.175994675927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45937.175994675927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45937.175994675927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45937.175994675927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45937.175994675927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45937.175994675927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45937.175994675927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45937.175994675927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45937.175994675927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45937.175994675927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45937.175994675927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45937.175994675927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45937.175994675927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45937.175994675927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45937.175994675927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45937.175994675927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45937.175994675927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45937.175994675927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45937.175994675927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45937.175994675927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45937.175994675927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45937.175994675927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45937.175994675927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45937.175994675927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45937.175994675927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45937.175994675927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45937.175994675927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45937.175994675927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45937.175994675927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45937.175994675927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45937.175994675927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45937.175994675927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45937.175994675927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45937.175994675927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45937.175994675927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45937.175994675927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45937.175994675927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45937.175994675927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45937.175994675927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45937.175994675927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45937.175994675927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45937.175994675927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45937.175994675927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45937.175994675927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45937.175994675927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45937.175994675927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45937.175994675927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45937.175994675927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45937.175994675927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45937.175994675927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45937.175994675927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45937.175994675927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45937.175994675927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45937.175994675927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45937.175994675927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45937.175994675927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45937.175994675927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45937.175994675927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45937.175994675927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45937.175994675927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45937.175994675927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45937.175994675927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45937.175994675927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45937.175994675927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45937.175994675927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45937.175994675927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45937.175994675927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45937.175994675927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45937.175994675927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45937.175994675927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45937.175994675927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45937.175994675927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45937.175994675927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45937.175994675927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45937.175994675927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45937.175994675927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45937.175994675927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45937.175994675927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45937.175994675927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45937.175994675927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45937.175994675927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45937.175994675927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45937.175994675927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45937.175994675927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45937.175994675927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45937.175994675927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45937.175994675927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45937.175994675927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45937.175994675927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45937.175994675927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45937.175994675927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45937.175994675927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45937.175994675927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45937.175994675927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45937.175994675927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45937.175994675927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45937.175994675927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45937.175994675927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45937.175994675927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45937.175994675927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45937.175994675927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45937.175994675927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45937.175994675927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45937.175994675927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45937.175994675927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45937.175994675927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45937.175994675927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45937.175994675927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45937.175994675927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45937.175994675927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45937.175994675927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45937.175994675927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45937.175994675927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45937.175994675927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45937.175994675927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45937.175994675927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45937.175994675927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45937.175994675927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45937.175994675927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45937.175994675927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45937.175994675927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45937.175994675927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45937.175994675927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45937.175994675927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45937.175994675927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45937.175994675927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45937.175994675927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45937.175994675927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45937.175994675927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45937.175994675927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45937.175994675927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45937.175994675927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45937.175994675927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45937.175994675927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45937.175994675927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45937.175994675927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45937.175994675927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45937.175994675927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45937.175994675927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45937.175994675927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45937.175994675927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45937.175994675927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45937.175994675927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45937.175994675927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45937.175994675927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45937.175994675927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45937.175994675927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45937.175994675927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45937.175994675927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45937.175994675927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45937.175994675927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45937.175994675927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45937.175994675927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45937.175994675927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45937.175994675927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45937.175994675927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45937.175994675927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45937.175994675927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45937.175994675927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45937.175994675927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45937.175994675927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45937.175994675927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45937.175994675927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45937.175994675927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45937.175994675927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45937.175994675927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45937.175994675927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45937.175994675927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45937.175994675927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45937.175994675927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45937.175994675927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45937.175994675927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45937.175994675927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45937.175994675927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45937.175994675927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45937.175994675927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45937.175994675927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45937.175994675927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45937.175994675927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45937.175994675927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45937.175994675927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45937.175994675927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45937.175994675927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45937.175994675927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45937.175994675927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45937.175994675927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45937.175994675927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45937.175994675927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45937.175994675927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45937.175994675927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45937.175994675927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45937.175994675927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45937.175994675927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45937.175994675927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45937.175994675927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45937.175994675927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45937.175994675927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45937.175994675927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45937.175994675927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45937.175994675927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45937.175994675927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45937.175994675927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45937.175994675927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45937.175994675927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45937.175994675927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45937.175994675927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45937.175994675927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45937.175994675927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45937.175994675927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45937.175994675927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45937.175994675927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45937.175994675927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45937.175994675927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45937.175994675927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45937.175994675927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45937.175994675927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45937.175994675927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45937.175994675927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45937.175994675927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45937.175994675927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45937.175994675927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45937.175994675927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45937.175994675927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45937.175994675927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45937.175994675927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45937.175994675927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45937.175994675927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45937.175994675927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45937.175994675927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45937.175994675927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45937.175994675927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45937.175994675927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45937.175994675927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45937.175994675927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45937.175994675927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45937.175994675927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sheetData>
  <dataValidations count="2">
    <dataValidation allowBlank="1" showInputMessage="1" showErrorMessage="1" sqref="E1" xr:uid="{4D935161-CDD3-4592-B877-3FB59C99E142}"/>
    <dataValidation type="list" allowBlank="1" showInputMessage="1" showErrorMessage="1" sqref="E3:E24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6"/>
  <sheetViews>
    <sheetView workbookViewId="0">
      <selection activeCell="D9" sqref="D9"/>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39" ca="1" si="0">IFERROR(NOW()-F2,"-")</f>
        <v>45937.175994675927</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45937.175994675927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45937.175994675927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45937.175994675927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45937.175994675927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45937.175994675927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45937.175994675927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45937.175994675927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45937.175994675927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45937.175994675927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45937.175994675927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45937.175994675927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45937.175994675927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45937.175994675927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45937.175994675927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45937.175994675927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45937.175994675927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45937.175994675927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45937.175994675927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45937.175994675927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45937.175994675927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45937.175994675927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45937.175994675927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45937.175994675927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45937.175994675927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45937.175994675927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45937.175994675927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45937.175994675927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45937.175994675927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45937.175994675927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45937.175994675927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45937.175994675927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45937.175994675927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45937.175994675927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45937.175994675927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45937.175994675927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45937.175994675927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45937.175994675927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ref="G40:G103" ca="1" si="1">IFERROR(NOW()-F40,"-")</f>
        <v>45937.175994675927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45937.175994675927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45937.175994675927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45937.175994675927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45937.175994675927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45937.175994675927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45937.175994675927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45937.175994675927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45937.175994675927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45937.175994675927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45937.175994675927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45937.175994675927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45937.175994675927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45937.175994675927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45937.175994675927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45937.175994675927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45937.175994675927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45937.175994675927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45937.175994675927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45937.175994675927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45937.175994675927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45937.175994675927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45937.175994675927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45937.175994675927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45937.175994675927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45937.175994675927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45937.175994675927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45937.175994675927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45937.175994675927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45937.175994675927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45937.175994675927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45937.175994675927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45937.175994675927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45937.175994675927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45937.175994675927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45937.175994675927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45937.175994675927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45937.175994675927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45937.175994675927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45937.175994675927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45937.175994675927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45937.175994675927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45937.175994675927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45937.175994675927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45937.175994675927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45937.175994675927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45937.175994675927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45937.175994675927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45937.175994675927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45937.175994675927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45937.175994675927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45937.175994675927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45937.175994675927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45937.175994675927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45937.175994675927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45937.175994675927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45937.175994675927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45937.175994675927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45937.175994675927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45937.175994675927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45937.175994675927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45937.175994675927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45937.175994675927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45937.175994675927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ref="G104:G167" ca="1" si="2">IFERROR(NOW()-F104,"-")</f>
        <v>45937.175994675927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45937.175994675927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45937.175994675927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45937.175994675927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45937.175994675927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45937.175994675927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45937.175994675927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45937.175994675927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45937.175994675927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45937.175994675927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45937.175994675927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45937.175994675927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45937.175994675927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45937.175994675927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45937.175994675927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45937.175994675927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45937.175994675927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45937.175994675927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45937.175994675927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45937.175994675927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45937.175994675927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45937.175994675927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45937.175994675927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45937.175994675927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45937.175994675927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45937.175994675927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45937.175994675927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45937.175994675927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45937.175994675927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45937.175994675927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45937.175994675927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45937.175994675927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45937.175994675927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45937.175994675927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45937.175994675927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45937.175994675927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45937.175994675927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45937.175994675927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45937.175994675927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45937.175994675927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45937.175994675927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45937.175994675927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45937.175994675927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45937.175994675927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45937.175994675927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45937.175994675927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45937.175994675927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45937.175994675927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45937.175994675927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45937.175994675927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45937.175994675927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45937.175994675927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45937.175994675927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45937.175994675927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45937.175994675927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45937.175994675927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45937.175994675927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45937.175994675927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45937.175994675927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45937.175994675927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45937.175994675927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45937.175994675927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45937.175994675927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45937.175994675927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ref="G168:G231" ca="1" si="3">IFERROR(NOW()-F168,"-")</f>
        <v>45937.175994675927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45937.175994675927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45937.175994675927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45937.175994675927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45937.175994675927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45937.175994675927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45937.175994675927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45937.175994675927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45937.175994675927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45937.175994675927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45937.175994675927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45937.175994675927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45937.175994675927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45937.175994675927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45937.175994675927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45937.175994675927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45937.175994675927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45937.175994675927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45937.175994675927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45937.175994675927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45937.175994675927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45937.175994675927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45937.175994675927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45937.175994675927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45937.175994675927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45937.175994675927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45937.175994675927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45937.175994675927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45937.175994675927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45937.175994675927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45937.175994675927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45937.175994675927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45937.175994675927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45937.175994675927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45937.175994675927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45937.175994675927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45937.175994675927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45937.175994675927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45937.175994675927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45937.175994675927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45937.175994675927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45937.175994675927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45937.175994675927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45937.175994675927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45937.175994675927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45937.175994675927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45937.175994675927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45937.175994675927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45937.175994675927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45937.175994675927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45937.175994675927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45937.175994675927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45937.175994675927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45937.175994675927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45937.175994675927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45937.175994675927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45937.175994675927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45937.175994675927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45937.175994675927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45937.175994675927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45937.175994675927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45937.175994675927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45937.175994675927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45937.175994675927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ref="G232:G295" ca="1" si="4">IFERROR(NOW()-F232,"-")</f>
        <v>45937.175994675927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45937.175994675927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45937.175994675927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45937.175994675927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45937.175994675927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45937.175994675927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45937.175994675927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45937.175994675927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45937.175994675927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45937.175994675927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45937.175994675927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45937.175994675927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45937.175994675927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45937.175994675927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45937.175994675927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45937.175994675927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45937.175994675927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45937.175994675927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45937.175994675927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45937.175994675927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45937.175994675927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45937.175994675927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45937.175994675927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45937.175994675927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45937.175994675927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45937.175994675927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45937.175994675927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45937.175994675927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45937.175994675927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45937.175994675927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45937.175994675927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45937.175994675927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45937.175994675927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45937.175994675927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45937.175994675927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45937.175994675927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45937.175994675927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45937.175994675927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45937.175994675927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45937.175994675927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45937.175994675927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45937.175994675927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45937.175994675927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45937.175994675927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45937.175994675927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45937.175994675927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45937.175994675927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45937.175994675927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45937.175994675927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45937.175994675927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45937.175994675927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45937.175994675927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45937.175994675927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45937.175994675927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45937.175994675927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45937.175994675927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45937.175994675927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45937.175994675927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45937.175994675927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45937.175994675927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45937.175994675927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45937.175994675927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45937.175994675927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45937.175994675927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ref="G296:G359" ca="1" si="5">IFERROR(NOW()-F296,"-")</f>
        <v>45937.175994675927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45937.175994675927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45937.175994675927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45937.175994675927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45937.175994675927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45937.175994675927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45937.175994675927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45937.175994675927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45937.175994675927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45937.175994675927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45937.175994675927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45937.175994675927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45937.175994675927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45937.175994675927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45937.175994675927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45937.175994675927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45937.175994675927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45937.175994675927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45937.175994675927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45937.175994675927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45937.175994675927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45937.175994675927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45937.175994675927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45937.175994675927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45937.175994675927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45937.175994675927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45937.175994675927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45937.175994675927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45937.175994675927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45937.175994675927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45937.175994675927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45937.175994675927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45937.175994675927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45937.175994675927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45937.175994675927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45937.175994675927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45937.175994675927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45937.175994675927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45937.175994675927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45937.175994675927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45937.175994675927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45937.175994675927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45937.175994675927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45937.175994675927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45937.175994675927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45937.175994675927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45937.175994675927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45937.175994675927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45937.175994675927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45937.175994675927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45937.175994675927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45937.175994675927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45937.175994675927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45937.175994675927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45937.175994675927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45937.175994675927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45937.175994675927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45937.175994675927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45937.175994675927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45937.175994675927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45937.175994675927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45937.175994675927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45937.175994675927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45937.175994675927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ref="G360:G423" ca="1" si="6">IFERROR(NOW()-F360,"-")</f>
        <v>45937.175994675927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45937.175994675927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45937.175994675927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45937.175994675927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45937.175994675927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45937.175994675927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45937.175994675927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45937.175994675927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45937.175994675927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45937.175994675927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45937.175994675927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45937.175994675927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45937.175994675927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45937.175994675927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45937.175994675927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45937.175994675927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45937.175994675927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45937.175994675927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45937.175994675927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45937.175994675927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45937.175994675927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45937.175994675927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45937.175994675927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45937.175994675927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45937.175994675927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45937.175994675927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45937.175994675927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45937.175994675927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45937.175994675927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45937.175994675927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45937.175994675927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45937.175994675927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45937.175994675927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45937.175994675927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45937.175994675927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45937.175994675927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45937.175994675927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45937.175994675927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45937.175994675927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45937.175994675927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45937.175994675927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45937.175994675927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45937.175994675927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45937.175994675927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45937.175994675927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45937.175994675927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45937.175994675927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45937.175994675927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45937.175994675927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45937.175994675927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45937.175994675927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45937.175994675927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45937.175994675927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45937.175994675927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45937.175994675927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45937.175994675927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45937.175994675927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45937.175994675927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45937.175994675927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45937.175994675927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45937.175994675927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45937.175994675927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45937.175994675927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45937.175994675927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ref="G424:G487" ca="1" si="7">IFERROR(NOW()-F424,"-")</f>
        <v>45937.175994675927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45937.175994675927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45937.175994675927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45937.175994675927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45937.175994675927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45937.175994675927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45937.175994675927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45937.175994675927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45937.175994675927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45937.175994675927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45937.175994675927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45937.175994675927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45937.175994675927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45937.175994675927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45937.175994675927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45937.175994675927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45937.175994675927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45937.175994675927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45937.175994675927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45937.175994675927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45937.175994675927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45937.175994675927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45937.175994675927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45937.175994675927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45937.175994675927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45937.175994675927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45937.175994675927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45937.175994675927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45937.175994675927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45937.175994675927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45937.175994675927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45937.175994675927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45937.175994675927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45937.175994675927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45937.175994675927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45937.175994675927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45937.175994675927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45937.175994675927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45937.175994675927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45937.175994675927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45937.175994675927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45937.175994675927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45937.175994675927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45937.175994675927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45937.175994675927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45937.175994675927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45937.175994675927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45937.175994675927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45937.175994675927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45937.175994675927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45937.175994675927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45937.175994675927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45937.175994675927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45937.175994675927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45937.175994675927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45937.175994675927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45937.175994675927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45937.175994675927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45937.175994675927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45937.175994675927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45937.175994675927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45937.175994675927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45937.175994675927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45937.175994675927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ref="G488:G551" ca="1" si="8">IFERROR(NOW()-F488,"-")</f>
        <v>45937.175994675927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45937.175994675927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45937.175994675927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45937.175994675927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45937.175994675927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45937.175994675927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45937.175994675927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45937.175994675927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45937.175994675927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45937.175994675927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45937.175994675927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45937.175994675927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45937.175994675927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45937.175994675927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45937.175994675927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45937.175994675927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45937.175994675927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45937.175994675927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45937.175994675927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45937.175994675927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45937.175994675927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45937.175994675927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45937.175994675927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45937.175994675927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45937.175994675927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45937.175994675927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45937.175994675927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45937.175994675927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45937.175994675927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45937.175994675927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45937.175994675927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45937.175994675927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45937.175994675927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45937.175994675927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45937.175994675927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45937.175994675927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45937.175994675927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45937.175994675927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45937.175994675927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45937.175994675927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45937.175994675927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45937.175994675927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45937.175994675927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45937.175994675927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45937.175994675927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45937.175994675927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45937.175994675927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45937.175994675927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45937.175994675927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45937.175994675927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45937.175994675927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45937.175994675927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45937.175994675927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45937.175994675927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45937.175994675927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45937.175994675927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45937.175994675927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45937.175994675927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45937.175994675927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45937.175994675927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45937.175994675927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45937.175994675927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45937.175994675927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45937.175994675927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ref="G552:G615" ca="1" si="9">IFERROR(NOW()-F552,"-")</f>
        <v>45937.175994675927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45937.175994675927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45937.175994675927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45937.175994675927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45937.175994675927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45937.175994675927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45937.175994675927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45937.175994675927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45937.175994675927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45937.175994675927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45937.175994675927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45937.175994675927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45937.175994675927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45937.175994675927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45937.175994675927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45937.175994675927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45937.175994675927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45937.175994675927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45937.175994675927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45937.175994675927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45937.175994675927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45937.175994675927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45937.175994675927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45937.175994675927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45937.175994675927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45937.175994675927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45937.175994675927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45937.175994675927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45937.175994675927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45937.175994675927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45937.175994675927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45937.175994675927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45937.175994675927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45937.175994675927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45937.175994675927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45937.175994675927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45937.175994675927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45937.175994675927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45937.175994675927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45937.175994675927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45937.175994675927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45937.175994675927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45937.175994675927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45937.175994675927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45937.175994675927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45937.175994675927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45937.175994675927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45937.175994675927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45937.175994675927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45937.175994675927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45937.175994675927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45937.175994675927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45937.175994675927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45937.175994675927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45937.175994675927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45937.175994675927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45937.175994675927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45937.175994675927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45937.175994675927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45937.175994675927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45937.175994675927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45937.175994675927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45937.175994675927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45937.175994675927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ref="G616:G679" ca="1" si="10">IFERROR(NOW()-F616,"-")</f>
        <v>45937.175994675927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45937.175994675927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45937.175994675927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45937.175994675927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45937.175994675927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45937.175994675927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45937.175994675927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45937.175994675927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45937.175994675927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45937.175994675927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45937.175994675927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45937.175994675927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45937.175994675927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45937.175994675927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45937.175994675927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45937.175994675927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45937.175994675927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45937.175994675927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45937.175994675927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45937.175994675927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45937.175994675927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45937.175994675927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45937.175994675927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45937.175994675927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45937.175994675927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45937.175994675927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45937.175994675927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45937.175994675927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45937.175994675927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45937.175994675927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45937.175994675927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45937.175994675927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45937.175994675927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45937.175994675927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45937.175994675927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45937.175994675927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45937.175994675927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45937.175994675927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45937.175994675927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45937.175994675927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45937.175994675927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45937.175994675927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45937.175994675927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45937.175994675927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45937.175994675927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45937.175994675927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45937.175994675927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45937.175994675927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45937.175994675927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45937.175994675927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45937.175994675927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45937.175994675927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45937.175994675927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45937.175994675927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45937.175994675927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45937.175994675927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45937.175994675927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45937.175994675927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45937.175994675927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45937.175994675927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45937.175994675927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45937.175994675927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45937.175994675927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45937.175994675927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ref="G680:G743" ca="1" si="11">IFERROR(NOW()-F680,"-")</f>
        <v>45937.175994675927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45937.175994675927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45937.175994675927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45937.175994675927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45937.175994675927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45937.175994675927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45937.175994675927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45937.175994675927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45937.175994675927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45937.175994675927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45937.175994675927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45937.175994675927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45937.175994675927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45937.175994675927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45937.175994675927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45937.175994675927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45937.175994675927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45937.175994675927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45937.175994675927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45937.175994675927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45937.175994675927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45937.175994675927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45937.175994675927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45937.175994675927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45937.175994675927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45937.175994675927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45937.175994675927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45937.175994675927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45937.175994675927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45937.175994675927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45937.175994675927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45937.175994675927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45937.175994675927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45937.175994675927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45937.175994675927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45937.175994675927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45937.175994675927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45937.175994675927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45937.175994675927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45937.175994675927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45937.175994675927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45937.175994675927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45937.175994675927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45937.175994675927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45937.175994675927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45937.175994675927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45937.175994675927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45937.175994675927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45937.175994675927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45937.175994675927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45937.175994675927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45937.175994675927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45937.175994675927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45937.175994675927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45937.175994675927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45937.175994675927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45937.175994675927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45937.175994675927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45937.175994675927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45937.175994675927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45937.175994675927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45937.175994675927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45937.175994675927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45937.175994675927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ref="G744:G807" ca="1" si="12">IFERROR(NOW()-F744,"-")</f>
        <v>45937.175994675927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45937.175994675927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45937.175994675927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45937.175994675927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45937.175994675927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45937.175994675927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45937.175994675927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45937.175994675927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45937.175994675927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45937.175994675927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45937.175994675927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45937.175994675927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45937.175994675927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45937.175994675927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45937.175994675927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45937.175994675927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45937.175994675927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45937.175994675927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45937.175994675927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45937.175994675927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45937.175994675927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45937.175994675927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45937.175994675927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45937.175994675927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45937.175994675927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45937.175994675927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45937.175994675927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45937.175994675927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45937.175994675927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45937.175994675927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45937.175994675927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45937.175994675927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45937.175994675927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45937.175994675927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45937.175994675927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45937.175994675927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45937.175994675927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45937.175994675927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45937.175994675927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45937.175994675927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45937.175994675927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45937.175994675927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45937.175994675927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45937.175994675927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45937.175994675927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45937.175994675927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45937.175994675927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45937.175994675927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45937.175994675927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45937.175994675927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45937.175994675927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45937.175994675927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45937.175994675927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45937.175994675927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45937.175994675927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45937.175994675927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45937.175994675927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45937.175994675927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45937.175994675927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45937.175994675927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45937.175994675927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45937.175994675927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45937.175994675927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45937.175994675927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ref="G808:G871" ca="1" si="13">IFERROR(NOW()-F808,"-")</f>
        <v>45937.175994675927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45937.175994675927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45937.175994675927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45937.175994675927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45937.175994675927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45937.175994675927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45937.175994675927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45937.175994675927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45937.175994675927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45937.175994675927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45937.175994675927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45937.175994675927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45937.175994675927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45937.175994675927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45937.175994675927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45937.175994675927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45937.175994675927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45937.175994675927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45937.175994675927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45937.175994675927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45937.175994675927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45937.175994675927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45937.175994675927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45937.175994675927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45937.175994675927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45937.175994675927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45937.175994675927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45937.175994675927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45937.175994675927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45937.175994675927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45937.175994675927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45937.175994675927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45937.175994675927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45937.175994675927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45937.175994675927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45937.175994675927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45937.175994675927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45937.175994675927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45937.175994675927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45937.175994675927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45937.175994675927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45937.175994675927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45937.175994675927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45937.175994675927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45937.175994675927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45937.175994675927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45937.175994675927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45937.175994675927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45937.175994675927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45937.175994675927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45937.175994675927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45937.175994675927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45937.175994675927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45937.175994675927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45937.175994675927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45937.175994675927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45937.175994675927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45937.175994675927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45937.175994675927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45937.175994675927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45937.175994675927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45937.175994675927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45937.175994675927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45937.175994675927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ref="G872:G935" ca="1" si="14">IFERROR(NOW()-F872,"-")</f>
        <v>45937.175994675927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45937.175994675927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45937.175994675927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45937.175994675927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45937.175994675927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45937.175994675927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45937.175994675927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45937.175994675927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45937.175994675927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45937.175994675927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45937.175994675927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45937.175994675927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45937.175994675927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45937.175994675927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45937.175994675927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45937.175994675927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45937.175994675927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45937.175994675927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45937.175994675927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45937.175994675927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45937.175994675927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45937.175994675927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45937.175994675927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45937.175994675927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45937.175994675927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45937.175994675927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45937.175994675927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45937.175994675927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45937.175994675927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45937.175994675927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45937.175994675927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45937.175994675927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45937.175994675927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45937.175994675927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45937.175994675927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45937.175994675927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45937.175994675927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45937.175994675927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45937.175994675927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45937.175994675927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45937.175994675927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45937.175994675927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45937.175994675927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45937.175994675927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45937.175994675927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45937.175994675927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45937.175994675927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45937.175994675927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45937.175994675927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45937.175994675927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45937.175994675927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45937.175994675927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45937.175994675927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45937.175994675927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45937.175994675927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45937.175994675927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45937.175994675927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45937.175994675927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45937.175994675927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45937.175994675927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45937.175994675927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45937.175994675927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45937.175994675927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45937.175994675927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ref="G936:G999" ca="1" si="15">IFERROR(NOW()-F936,"-")</f>
        <v>45937.175994675927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45937.175994675927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45937.175994675927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45937.175994675927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45937.175994675927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45937.175994675927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45937.175994675927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45937.175994675927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45937.175994675927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45937.175994675927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45937.175994675927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45937.175994675927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45937.175994675927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45937.175994675927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45937.175994675927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45937.175994675927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45937.175994675927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45937.175994675927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45937.175994675927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45937.175994675927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45937.175994675927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45937.175994675927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45937.175994675927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45937.175994675927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45937.175994675927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45937.175994675927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45937.175994675927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45937.175994675927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45937.175994675927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45937.175994675927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45937.175994675927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45937.175994675927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45937.175994675927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45937.175994675927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45937.175994675927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45937.175994675927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45937.175994675927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45937.175994675927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45937.175994675927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45937.175994675927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45937.175994675927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45937.175994675927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45937.175994675927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45937.175994675927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45937.175994675927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45937.175994675927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45937.175994675927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45937.175994675927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45937.175994675927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45937.175994675927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45937.175994675927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45937.175994675927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45937.175994675927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45937.175994675927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45937.175994675927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45937.175994675927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45937.175994675927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45937.175994675927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45937.175994675927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45937.175994675927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45937.175994675927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45937.175994675927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45937.175994675927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45937.175994675927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ref="G1000:G1063" ca="1" si="16">IFERROR(NOW()-F1000,"-")</f>
        <v>45937.175994675927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45937.175994675927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45937.175994675927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45937.175994675927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45937.175994675927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45937.175994675927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45937.175994675927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45937.175994675927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45937.175994675927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45937.175994675927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45937.175994675927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45937.175994675927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45937.175994675927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45937.175994675927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45937.175994675927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45937.175994675927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45937.175994675927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45937.175994675927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45937.175994675927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45937.175994675927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45937.175994675927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45937.175994675927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45937.175994675927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45937.175994675927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45937.175994675927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45937.175994675927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45937.175994675927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45937.175994675927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45937.175994675927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45937.175994675927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45937.175994675927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45937.175994675927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45937.175994675927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45937.175994675927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45937.175994675927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45937.175994675927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45937.175994675927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45937.175994675927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45937.175994675927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45937.175994675927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45937.175994675927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45937.175994675927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45937.175994675927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45937.175994675927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45937.175994675927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45937.175994675927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45937.175994675927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45937.175994675927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45937.175994675927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45937.175994675927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45937.175994675927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45937.175994675927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45937.175994675927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45937.175994675927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45937.175994675927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45937.175994675927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45937.175994675927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45937.175994675927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45937.175994675927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45937.175994675927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45937.175994675927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45937.175994675927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45937.175994675927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45937.175994675927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ref="G1064:G1127" ca="1" si="17">IFERROR(NOW()-F1064,"-")</f>
        <v>45937.175994675927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45937.175994675927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45937.175994675927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45937.175994675927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45937.175994675927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45937.175994675927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45937.175994675927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45937.175994675927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45937.175994675927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45937.175994675927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45937.175994675927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45937.175994675927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45937.175994675927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45937.175994675927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45937.175994675927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45937.175994675927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45937.175994675927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45937.175994675927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45937.175994675927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45937.175994675927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45937.175994675927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45937.175994675927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45937.175994675927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45937.175994675927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45937.175994675927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45937.175994675927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45937.175994675927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45937.175994675927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45937.175994675927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45937.175994675927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45937.175994675927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45937.175994675927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45937.175994675927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45937.175994675927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45937.175994675927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45937.175994675927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45937.175994675927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45937.175994675927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45937.175994675927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45937.175994675927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45937.175994675927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45937.175994675927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45937.175994675927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45937.175994675927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45937.175994675927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45937.175994675927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45937.175994675927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45937.175994675927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45937.175994675927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45937.175994675927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45937.175994675927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45937.175994675927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45937.175994675927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45937.175994675927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45937.175994675927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45937.175994675927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45937.175994675927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45937.175994675927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45937.175994675927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45937.175994675927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45937.175994675927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45937.175994675927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45937.175994675927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45937.175994675927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ref="G1128:G1191" ca="1" si="18">IFERROR(NOW()-F1128,"-")</f>
        <v>45937.175994675927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45937.175994675927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45937.175994675927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45937.175994675927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45937.175994675927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45937.175994675927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45937.175994675927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45937.175994675927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45937.175994675927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45937.175994675927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45937.175994675927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45937.175994675927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45937.175994675927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45937.175994675927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45937.175994675927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45937.175994675927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45937.175994675927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45937.175994675927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45937.175994675927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45937.175994675927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45937.175994675927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45937.175994675927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45937.175994675927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45937.175994675927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45937.175994675927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45937.175994675927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45937.175994675927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45937.175994675927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45937.175994675927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45937.175994675927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45937.175994675927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45937.175994675927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45937.175994675927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45937.175994675927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45937.175994675927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45937.175994675927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45937.175994675927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45937.175994675927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45937.175994675927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45937.175994675927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45937.175994675927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45937.175994675927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45937.175994675927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45937.175994675927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45937.175994675927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45937.175994675927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45937.175994675927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45937.175994675927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45937.175994675927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45937.175994675927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45937.175994675927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45937.175994675927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45937.175994675927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45937.175994675927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45937.175994675927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45937.175994675927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45937.175994675927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45937.175994675927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45937.175994675927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45937.175994675927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45937.175994675927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45937.175994675927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45937.175994675927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45937.175994675927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ref="G1192:G1206" ca="1" si="19">IFERROR(NOW()-F1192,"-")</f>
        <v>45937.175994675927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45937.175994675927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45937.175994675927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45937.175994675927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45937.175994675927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45937.175994675927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45937.175994675927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45937.175994675927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45937.175994675927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45937.175994675927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45937.175994675927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45937.175994675927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45937.175994675927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45937.175994675927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45937.175994675927</v>
      </c>
      <c r="H1206" s="22"/>
      <c r="I1206" s="19" t="str">
        <f>IFERROR(VLOOKUP(D1206,DB!A:F,6,0),"")</f>
        <v/>
      </c>
      <c r="J1206" s="18" t="str">
        <f>IFERROR(VLOOKUP(D1206,DB!A:G,7,0),"")</f>
        <v/>
      </c>
      <c r="K1206" s="50"/>
      <c r="L1206" s="23" t="str">
        <f>IFERROR(VLOOKUP(D1206,DB!A:I,9,0),"")</f>
        <v/>
      </c>
    </row>
  </sheetData>
  <dataValidations count="2">
    <dataValidation allowBlank="1" showInputMessage="1" showErrorMessage="1" sqref="E1" xr:uid="{5914219A-CB83-432D-936A-CC0CB6F3982A}"/>
    <dataValidation type="list" allowBlank="1" showInputMessage="1" showErrorMessage="1" sqref="E2:E120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9"/>
  <sheetViews>
    <sheetView workbookViewId="0">
      <selection activeCell="K11" sqref="K1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233.69527708333044</v>
      </c>
      <c r="H2" s="113">
        <v>45703.474768518521</v>
      </c>
      <c r="I2" s="110" t="str">
        <f>IFERROR(VLOOKUP(D2,DB!A:F,6,0),"")</f>
        <v>SCECO</v>
      </c>
      <c r="J2" s="110" t="str">
        <f>IFERROR(VLOOKUP(D2,DB!A:G,7,0),"")</f>
        <v>Dead</v>
      </c>
      <c r="K2" s="115" t="s">
        <v>39057</v>
      </c>
      <c r="L2" s="107" t="str">
        <f>IFERROR(VLOOKUP(D2,DB!A:I,9,0),"")</f>
        <v>Latis</v>
      </c>
    </row>
    <row r="3" spans="1:16" ht="23.25" customHeight="1">
      <c r="A3" s="110" t="s">
        <v>39058</v>
      </c>
      <c r="B3" s="110" t="str">
        <f>IFERROR(VLOOKUP(D3,DB!A:K,11,0),"")</f>
        <v>R4</v>
      </c>
      <c r="C3" s="111">
        <v>2</v>
      </c>
      <c r="D3" s="107" t="s">
        <v>25891</v>
      </c>
      <c r="E3" s="112" t="s">
        <v>38964</v>
      </c>
      <c r="F3" s="113">
        <v>45935.156944444447</v>
      </c>
      <c r="G3" s="114">
        <f ca="1">IFERROR(NOW()-F3,"")</f>
        <v>2.0190502314799232</v>
      </c>
      <c r="H3" s="113">
        <v>45935.07104166667</v>
      </c>
      <c r="I3" s="110" t="str">
        <f>IFERROR(VLOOKUP(D3,DB!A:F,6,0),"")</f>
        <v>Generator-SG</v>
      </c>
      <c r="J3" s="110" t="str">
        <f>IFERROR(VLOOKUP(D3,DB!A:G,7,0),"")</f>
        <v>Good</v>
      </c>
      <c r="K3" s="115" t="s">
        <v>39059</v>
      </c>
      <c r="L3" s="107" t="str">
        <f>IFERROR(VLOOKUP(D3,DB!A:I,9,0),"")</f>
        <v>Latis</v>
      </c>
    </row>
    <row r="4" spans="1:16" ht="15" customHeight="1">
      <c r="A4" s="141" t="s">
        <v>39060</v>
      </c>
      <c r="B4" s="141" t="str">
        <f>IFERROR(VLOOKUP(D4,DB!A:K,11,0),"")</f>
        <v>R4</v>
      </c>
      <c r="C4" s="142">
        <v>1</v>
      </c>
      <c r="D4" s="143" t="s">
        <v>36054</v>
      </c>
      <c r="E4" s="144" t="s">
        <v>38964</v>
      </c>
      <c r="F4" s="145">
        <v>45936.764467592591</v>
      </c>
      <c r="G4" s="146">
        <f ca="1">IFERROR(NOW()-F4,"")</f>
        <v>0.41152708333538612</v>
      </c>
      <c r="H4" s="145">
        <v>45936.758773148147</v>
      </c>
      <c r="I4" s="141" t="str">
        <f>IFERROR(VLOOKUP(D4,DB!A:F,6,0),"")</f>
        <v>Generator-SG</v>
      </c>
      <c r="J4" s="141" t="str">
        <f>IFERROR(VLOOKUP(D4,DB!A:G,7,0),"")</f>
        <v>Weak</v>
      </c>
      <c r="K4" s="148" t="s">
        <v>39061</v>
      </c>
      <c r="L4" s="143" t="str">
        <f>IFERROR(VLOOKUP(D4,DB!A:I,9,0),"")</f>
        <v>Latis</v>
      </c>
    </row>
    <row r="5" spans="1:16" ht="15" customHeight="1">
      <c r="A5" s="141" t="s">
        <v>39062</v>
      </c>
      <c r="B5" s="141" t="str">
        <f>IFERROR(VLOOKUP(D5,DB!A:K,11,0),"")</f>
        <v>R4</v>
      </c>
      <c r="C5" s="142">
        <v>1</v>
      </c>
      <c r="D5" s="143" t="s">
        <v>23073</v>
      </c>
      <c r="E5" s="144" t="s">
        <v>38964</v>
      </c>
      <c r="F5" s="145">
        <v>45937.125694444447</v>
      </c>
      <c r="G5" s="146">
        <f ca="1">IFERROR(NOW()-F5,"")</f>
        <v>5.0300231479923241E-2</v>
      </c>
      <c r="H5" s="145">
        <v>45937.119930555556</v>
      </c>
      <c r="I5" s="141" t="str">
        <f>IFERROR(VLOOKUP(D5,DB!A:F,6,0),"")</f>
        <v>SCECO</v>
      </c>
      <c r="J5" s="141" t="str">
        <f>IFERROR(VLOOKUP(D5,DB!A:G,7,0),"")</f>
        <v>Vandalized+Vandalized</v>
      </c>
      <c r="K5" s="148" t="s">
        <v>39063</v>
      </c>
      <c r="L5" s="143" t="str">
        <f>IFERROR(VLOOKUP(D5,DB!A:I,9,0),"")</f>
        <v>Latis</v>
      </c>
    </row>
    <row r="6" spans="1:16" ht="15" customHeight="1">
      <c r="A6" s="141" t="s">
        <v>39064</v>
      </c>
      <c r="B6" s="141" t="str">
        <f>IFERROR(VLOOKUP(D6,DB!A:K,11,0),"")</f>
        <v>R4</v>
      </c>
      <c r="C6" s="142">
        <v>1</v>
      </c>
      <c r="D6" s="143" t="s">
        <v>35194</v>
      </c>
      <c r="E6" s="144" t="s">
        <v>38964</v>
      </c>
      <c r="F6" s="145">
        <v>45937.158402777779</v>
      </c>
      <c r="G6" s="146">
        <f ca="1">IFERROR(NOW()-F6,"")</f>
        <v>1.7591898147657048E-2</v>
      </c>
      <c r="H6" s="145">
        <v>45937.164027777777</v>
      </c>
      <c r="I6" s="141" t="str">
        <f>IFERROR(VLOOKUP(D6,DB!A:F,6,0),"")</f>
        <v>Generator-SG</v>
      </c>
      <c r="J6" s="141" t="str">
        <f>IFERROR(VLOOKUP(D6,DB!A:G,7,0),"")</f>
        <v>Dead</v>
      </c>
      <c r="K6" s="148" t="s">
        <v>39065</v>
      </c>
      <c r="L6" s="143" t="str">
        <f>IFERROR(VLOOKUP(D6,DB!A:I,9,0),"")</f>
        <v>Latis</v>
      </c>
    </row>
    <row r="7" spans="1:16" ht="15" customHeight="1">
      <c r="A7" s="141"/>
      <c r="B7" s="141" t="str">
        <f>IFERROR(VLOOKUP(D7,DB!A:K,11,0),"")</f>
        <v/>
      </c>
      <c r="C7" s="142"/>
      <c r="D7" s="143"/>
      <c r="E7" s="144"/>
      <c r="F7" s="145"/>
      <c r="G7" s="146">
        <f ca="1">IFERROR(NOW()-F7,"")</f>
        <v>45937.175994675927</v>
      </c>
      <c r="H7" s="145"/>
      <c r="I7" s="141" t="str">
        <f>IFERROR(VLOOKUP(D7,DB!A:F,6,0),"")</f>
        <v/>
      </c>
      <c r="J7" s="141" t="str">
        <f>IFERROR(VLOOKUP(D7,DB!A:G,7,0),"")</f>
        <v/>
      </c>
      <c r="K7" s="148"/>
      <c r="L7" s="143" t="str">
        <f>IFERROR(VLOOKUP(D7,DB!A:I,9,0),"")</f>
        <v/>
      </c>
    </row>
    <row r="8" spans="1:16" ht="15" customHeight="1">
      <c r="A8" s="141"/>
      <c r="B8" s="141" t="str">
        <f>IFERROR(VLOOKUP(D8,DB!A:K,11,0),"")</f>
        <v/>
      </c>
      <c r="C8" s="142"/>
      <c r="D8" s="143"/>
      <c r="E8" s="144"/>
      <c r="F8" s="145"/>
      <c r="G8" s="146">
        <f ca="1">IFERROR(NOW()-F8,"")</f>
        <v>45937.175994675927</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45937.175994675927</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45937.175994675927</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45937.175994675927</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45937.175994675927</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45937.175994675927</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45937.175994675927</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45937.175994675927</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45937.175994675927</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45937.175994675927</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45937.175994675927</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45937.175994675927</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45937.175994675927</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45937.175994675927</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45937.175994675927</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45937.175994675927</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45937.175994675927</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45937.175994675927</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45937.175994675927</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45937.175994675927</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45937.175994675927</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45937.175994675927</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45937.175994675927</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45937.175994675927</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45937.175994675927</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45937.175994675927</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45937.175994675927</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45937.175994675927</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6">
        <f ca="1">IFERROR(NOW()-F36,"")</f>
        <v>45937.175994675927</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7">
        <f ca="1">IFERROR(NOW()-F37,"")</f>
        <v>45937.175994675927</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7">
        <f ca="1">IFERROR(NOW()-F38,"")</f>
        <v>45937.175994675927</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7">
        <f ca="1">IFERROR(NOW()-F39,"")</f>
        <v>45937.175994675927</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7">
        <f ca="1">IFERROR(NOW()-F40,"")</f>
        <v>45937.175994675927</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45937.175994675927</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45937.175994675927</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45937.175994675927</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45937.175994675927</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45937.175994675927</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45937.175994675927</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45937.175994675927</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45937.175994675927</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45937.175994675927</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45937.175994675927</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45937.175994675927</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45937.175994675927</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45937.175994675927</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45937.175994675927</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45937.175994675927</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45937.175994675927</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45937.175994675927</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45937.175994675927</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45937.175994675927</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45937.175994675927</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45937.175994675927</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45937.175994675927</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45937.175994675927</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45937.175994675927</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45937.175994675927</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45937.175994675927</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45937.175994675927</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45937.175994675927</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45937.175994675927</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45937.175994675927</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45937.175994675927</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45937.175994675927</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45937.175994675927</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45937.175994675927</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45937.175994675927</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45937.175994675927</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45937.175994675927</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45937.175994675927</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45937.175994675927</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45937.175994675927</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45937.175994675927</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45937.175994675927</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45937.175994675927</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45937.175994675927</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45937.175994675927</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45937.175994675927</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45937.175994675927</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45937.175994675927</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45937.175994675927</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45937.175994675927</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45937.175994675927</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45937.175994675927</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45937.175994675927</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45937.175994675927</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45937.175994675927</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45937.175994675927</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45937.175994675927</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45937.175994675927</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45937.175994675927</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45937.175994675927</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45937.175994675927</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45937.175994675927</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45937.175994675927</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45937.175994675927</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45937.175994675927</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45937.175994675927</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45937.175994675927</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45937.175994675927</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45937.175994675927</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45937.175994675927</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45937.175994675927</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45937.175994675927</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45937.175994675927</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45937.175994675927</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45937.175994675927</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45937.175994675927</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45937.175994675927</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45937.175994675927</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45937.175994675927</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45937.175994675927</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45937.175994675927</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45937.175994675927</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45937.175994675927</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45937.175994675927</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45937.175994675927</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45937.175994675927</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45937.175994675927</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45937.175994675927</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45937.175994675927</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45937.175994675927</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45937.175994675927</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45937.175994675927</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45937.175994675927</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45937.175994675927</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45937.175994675927</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45937.175994675927</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45937.175994675927</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45937.175994675927</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45937.175994675927</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45937.175994675927</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45937.175994675927</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45937.175994675927</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45937.175994675927</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45937.175994675927</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45937.175994675927</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45937.175994675927</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45937.175994675927</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45937.175994675927</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45937.175994675927</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45937.175994675927</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45937.175994675927</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45937.175994675927</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45937.175994675927</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45937.175994675927</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45937.175994675927</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45937.175994675927</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45937.175994675927</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45937.175994675927</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45937.175994675927</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45937.175994675927</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45937.175994675927</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45937.175994675927</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45937.175994675927</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45937.175994675927</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45937.175994675927</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45937.175994675927</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45937.175994675927</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45937.175994675927</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45937.175994675927</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45937.175994675927</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45937.175994675927</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45937.175994675927</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45937.175994675927</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45937.175994675927</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45937.175994675927</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45937.175994675927</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45937.175994675927</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45937.175994675927</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45937.175994675927</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45937.175994675927</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45937.175994675927</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45937.175994675927</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45937.175994675927</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45937.175994675927</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45937.175994675927</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45937.175994675927</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45937.175994675927</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45937.175994675927</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45937.175994675927</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45937.175994675927</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45937.175994675927</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45937.175994675927</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45937.175994675927</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45937.175994675927</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45937.175994675927</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45937.175994675927</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45937.175994675927</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45937.175994675927</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45937.175994675927</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45937.175994675927</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45937.175994675927</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45937.175994675927</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45937.175994675927</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45937.175994675927</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45937.175994675927</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45937.175994675927</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45937.175994675927</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45937.175994675927</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45937.175994675927</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45937.175994675927</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45937.175994675927</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45937.175994675927</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45937.175994675927</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45937.175994675927</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45937.175994675927</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45937.175994675927</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45937.175994675927</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45937.175994675927</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45937.175994675927</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45937.175994675927</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45937.175994675927</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45937.175994675927</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45937.175994675927</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45937.175994675927</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45937.175994675927</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45937.175994675927</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45937.175994675927</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45937.175994675927</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45937.175994675927</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45937.175994675927</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45937.175994675927</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45937.175994675927</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45937.175994675927</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45937.175994675927</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45937.175994675927</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45937.175994675927</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45937.175994675927</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45937.175994675927</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45937.175994675927</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45937.175994675927</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45937.175994675927</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45937.175994675927</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45937.175994675927</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45937.175994675927</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45937.175994675927</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45937.175994675927</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45937.175994675927</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45937.175994675927</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45937.175994675927</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45937.175994675927</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45937.175994675927</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45937.175994675927</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45937.175994675927</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45937.175994675927</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45937.175994675927</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45937.175994675927</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45937.175994675927</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45937.175994675927</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45937.175994675927</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45937.175994675927</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45937.175994675927</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45937.175994675927</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45937.175994675927</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45937.175994675927</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45937.175994675927</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45937.175994675927</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45937.175994675927</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45937.175994675927</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45937.175994675927</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45937.175994675927</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45937.175994675927</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45937.175994675927</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45937.175994675927</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45937.175994675927</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45937.175994675927</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45937.175994675927</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45937.175994675927</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45937.175994675927</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45937.175994675927</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45937.175994675927</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45937.175994675927</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45937.175994675927</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45937.175994675927</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45937.175994675927</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45937.175994675927</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45937.175994675927</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45937.175994675927</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45937.175994675927</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45937.175994675927</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45937.175994675927</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45937.175994675927</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45937.175994675927</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45937.175994675927</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45937.175994675927</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45937.175994675927</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45937.175994675927</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45937.175994675927</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45937.175994675927</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45937.175994675927</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45937.175994675927</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45937.175994675927</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45937.175994675927</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45937.175994675927</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45937.175994675927</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45937.175994675927</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45937.175994675927</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45937.175994675927</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45937.175994675927</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45937.175994675927</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45937.175994675927</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45937.175994675927</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45937.175994675927</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45937.175994675927</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45937.175994675927</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45937.175994675927</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45937.175994675927</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45937.175994675927</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45937.175994675927</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45937.175994675927</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45937.175994675927</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45937.175994675927</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45937.175994675927</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45937.175994675927</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45937.175994675927</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45937.175994675927</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45937.175994675927</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45937.175994675927</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45937.175994675927</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45937.175994675927</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45937.175994675927</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45937.175994675927</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45937.175994675927</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45937.175994675927</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45937.175994675927</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45937.175994675927</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45937.175994675927</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45937.175994675927</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45937.175994675927</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45937.175994675927</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45937.175994675927</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45937.175994675927</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45937.175994675927</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45937.175994675927</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45937.175994675927</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45937.175994675927</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45937.175994675927</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45937.175994675927</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45937.175994675927</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45937.175994675927</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45937.175994675927</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45937.175994675927</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45937.175994675927</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45937.175994675927</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45937.175994675927</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45937.175994675927</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45937.175994675927</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45937.175994675927</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45937.175994675927</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45937.175994675927</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45937.175994675927</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45937.175994675927</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45937.175994675927</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45937.175994675927</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45937.175994675927</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45937.175994675927</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45937.175994675927</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45937.175994675927</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45937.175994675927</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45937.175994675927</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45937.175994675927</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45937.175994675927</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45937.175994675927</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45937.175994675927</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45937.175994675927</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45937.175994675927</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45937.175994675927</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45937.175994675927</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45937.175994675927</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45937.175994675927</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45937.175994675927</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45937.175994675927</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45937.175994675927</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45937.175994675927</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45937.175994675927</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45937.175994675927</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45937.175994675927</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45937.175994675927</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45937.175994675927</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45937.175994675927</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45937.175994675927</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45937.175994675927</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45937.175994675927</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45937.175994675927</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45937.175994675927</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45937.175994675927</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45937.175994675927</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45937.175994675927</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45937.175994675927</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45937.175994675927</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45937.175994675927</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45937.175994675927</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45937.175994675927</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45937.175994675927</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45937.175994675927</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45937.175994675927</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45937.175994675927</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45937.175994675927</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45937.175994675927</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45937.175994675927</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45937.175994675927</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45937.175994675927</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45937.175994675927</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45937.175994675927</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45937.175994675927</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45937.175994675927</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45937.175994675927</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45937.175994675927</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45937.175994675927</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45937.175994675927</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45937.175994675927</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45937.175994675927</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45937.175994675927</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45937.175994675927</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45937.175994675927</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45937.175994675927</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45937.175994675927</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45937.175994675927</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45937.175994675927</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45937.175994675927</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45937.175994675927</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45937.175994675927</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45937.175994675927</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45937.175994675927</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45937.175994675927</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45937.175994675927</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45937.175994675927</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45937.175994675927</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45937.175994675927</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45937.175994675927</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45937.175994675927</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45937.175994675927</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45937.175994675927</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45937.175994675927</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45937.175994675927</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45937.175994675927</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45937.175994675927</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45937.175994675927</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45937.175994675927</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45937.175994675927</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45937.175994675927</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45937.175994675927</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45937.175994675927</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45937.175994675927</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45937.175994675927</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45937.175994675927</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45937.175994675927</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45937.175994675927</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45937.175994675927</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45937.175994675927</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45937.175994675927</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45937.175994675927</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45937.175994675927</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45937.175994675927</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45937.175994675927</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45937.175994675927</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45937.175994675927</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45937.175994675927</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45937.175994675927</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45937.175994675927</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45937.175994675927</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45937.175994675927</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45937.175994675927</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45937.175994675927</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45937.175994675927</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45937.175994675927</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45937.175994675927</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45937.175994675927</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45937.175994675927</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45937.175994675927</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45937.175994675927</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45937.175994675927</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45937.175994675927</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45937.175994675927</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45937.175994675927</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45937.175994675927</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45937.175994675927</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45937.175994675927</v>
      </c>
      <c r="H487" s="145"/>
      <c r="I487" s="141" t="str">
        <f>IFERROR(VLOOKUP(D487,DB!A:F,6,0),"")</f>
        <v/>
      </c>
      <c r="J487" s="141" t="str">
        <f>IFERROR(VLOOKUP(D487,DB!A:G,7,0),"")</f>
        <v/>
      </c>
      <c r="K487" s="148"/>
      <c r="L487" s="143" t="str">
        <f>IFERROR(VLOOKUP(D487,DB!A:I,9,0),"")</f>
        <v/>
      </c>
    </row>
    <row r="488" spans="1:12" ht="15" customHeight="1">
      <c r="A488" s="141"/>
      <c r="B488" s="141" t="str">
        <f>IFERROR(VLOOKUP(D488,DB!A:K,11,0),"")</f>
        <v/>
      </c>
      <c r="C488" s="142"/>
      <c r="D488" s="143"/>
      <c r="E488" s="144"/>
      <c r="F488" s="145"/>
      <c r="G488" s="147">
        <f ca="1">IFERROR(NOW()-F488,"")</f>
        <v>45937.175994675927</v>
      </c>
      <c r="H488" s="145"/>
      <c r="I488" s="141" t="str">
        <f>IFERROR(VLOOKUP(D488,DB!A:F,6,0),"")</f>
        <v/>
      </c>
      <c r="J488" s="141" t="str">
        <f>IFERROR(VLOOKUP(D488,DB!A:G,7,0),"")</f>
        <v/>
      </c>
      <c r="K488" s="148"/>
      <c r="L488" s="143" t="str">
        <f>IFERROR(VLOOKUP(D488,DB!A:I,9,0),"")</f>
        <v/>
      </c>
    </row>
    <row r="489" spans="1:12" ht="15" customHeight="1">
      <c r="A489" s="149"/>
      <c r="B489" s="149" t="str">
        <f>IFERROR(VLOOKUP(D489,DB!A:K,11,0),"")</f>
        <v/>
      </c>
      <c r="C489" s="150"/>
      <c r="D489" s="151"/>
      <c r="E489" s="152"/>
      <c r="F489" s="153"/>
      <c r="G489" s="154">
        <f ca="1">IFERROR(NOW()-F489,"")</f>
        <v>45937.175994675927</v>
      </c>
      <c r="H489" s="153"/>
      <c r="I489" s="149" t="str">
        <f>IFERROR(VLOOKUP(D489,DB!A:F,6,0),"")</f>
        <v/>
      </c>
      <c r="J489" s="149" t="str">
        <f>IFERROR(VLOOKUP(D489,DB!A:G,7,0),"")</f>
        <v/>
      </c>
      <c r="K489" s="155"/>
      <c r="L489" s="151" t="str">
        <f>IFERROR(VLOOKUP(D489,DB!A:I,9,0),"")</f>
        <v/>
      </c>
    </row>
  </sheetData>
  <dataValidations count="2">
    <dataValidation allowBlank="1" showInputMessage="1" showErrorMessage="1" sqref="E1" xr:uid="{A4F81451-56CC-4543-9497-104C4E44EE4B}"/>
    <dataValidation type="list" allowBlank="1" showInputMessage="1" showErrorMessage="1" sqref="E2:E3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39066</v>
      </c>
      <c r="B2" s="37" t="str">
        <f>IFERROR(VLOOKUP(D2,DB!A:K,11,0),"")</f>
        <v>R5</v>
      </c>
      <c r="C2" s="37">
        <v>3</v>
      </c>
      <c r="D2" s="37" t="s">
        <v>36000</v>
      </c>
      <c r="E2" s="37" t="s">
        <v>38964</v>
      </c>
      <c r="F2" s="38">
        <v>45891.832060185188</v>
      </c>
      <c r="G2" s="39">
        <f t="shared" ref="G2" ca="1" si="0">IFERROR(NOW()-F2,"-")</f>
        <v>45.34393449073832</v>
      </c>
      <c r="H2" s="38">
        <v>45891.790393518517</v>
      </c>
      <c r="I2" s="37" t="str">
        <f>IFERROR(VLOOKUP(D2,DB!A:F,6,0),"")</f>
        <v>Generator-SG</v>
      </c>
      <c r="J2" s="37" t="str">
        <f>IFERROR(VLOOKUP(D2,DB!A:G,7,0),"")</f>
        <v>Vandalized</v>
      </c>
      <c r="K2" s="37" t="s">
        <v>39067</v>
      </c>
      <c r="L2" s="37" t="str">
        <f>IFERROR(VLOOKUP(D2,DB!A:I,9,0),"")</f>
        <v>Latis</v>
      </c>
      <c r="M2" s="136"/>
    </row>
    <row r="3" spans="1:13" ht="30.75">
      <c r="A3" s="37" t="s">
        <v>39068</v>
      </c>
      <c r="B3" s="37" t="str">
        <f>IFERROR(VLOOKUP(D3,DB!A:K,11,0),"")</f>
        <v>R5</v>
      </c>
      <c r="C3" s="37">
        <v>1</v>
      </c>
      <c r="D3" s="37" t="s">
        <v>31295</v>
      </c>
      <c r="E3" s="37" t="s">
        <v>39045</v>
      </c>
      <c r="F3" s="38">
        <v>45926.188877314817</v>
      </c>
      <c r="G3" s="39">
        <f ca="1">IFERROR(NOW()-F3,"-")</f>
        <v>10.987117361109995</v>
      </c>
      <c r="H3" s="38">
        <v>45926.158159722225</v>
      </c>
      <c r="I3" s="37" t="str">
        <f>IFERROR(VLOOKUP(D3,DB!A:F,6,0),"")</f>
        <v>SCECO</v>
      </c>
      <c r="J3" s="37" t="str">
        <f>IFERROR(VLOOKUP(D3,DB!A:G,7,0),"")</f>
        <v>Good</v>
      </c>
      <c r="K3" s="37" t="s">
        <v>39069</v>
      </c>
      <c r="L3" s="37" t="str">
        <f>IFERROR(VLOOKUP(D3,DB!A:I,9,0),"")</f>
        <v>Latis</v>
      </c>
      <c r="M3" s="136"/>
    </row>
    <row r="4" spans="1:13" ht="15">
      <c r="A4" s="37"/>
      <c r="B4" s="37" t="str">
        <f>IFERROR(VLOOKUP(D4,DB!A:K,11,0),"")</f>
        <v/>
      </c>
      <c r="C4" s="37"/>
      <c r="D4" s="137"/>
      <c r="E4" s="37"/>
      <c r="F4" s="38"/>
      <c r="G4" s="39">
        <f ca="1">IFERROR(NOW()-F4,"-")</f>
        <v>45937.175994675927</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45937.175994675927</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45937.175994675927</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45937.175994675927</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45937.175994675927</v>
      </c>
      <c r="H8" s="38"/>
      <c r="I8" s="37" t="str">
        <f>IFERROR(VLOOKUP(D8,DB!A:F,6,0),"")</f>
        <v/>
      </c>
      <c r="J8" s="37" t="str">
        <f>IFERROR(VLOOKUP(D8,DB!A:G,7,0),"")</f>
        <v/>
      </c>
      <c r="K8" s="37"/>
      <c r="L8" s="37" t="str">
        <f>IFERROR(VLOOKUP(D8,DB!A:I,9,0),"")</f>
        <v/>
      </c>
      <c r="M8" s="136"/>
    </row>
    <row r="9" spans="1:13" ht="15.75">
      <c r="A9" s="37"/>
      <c r="B9" s="37" t="str">
        <f>IFERROR(VLOOKUP(D9,DB!A:K,11,0),"")</f>
        <v/>
      </c>
      <c r="C9" s="37"/>
      <c r="D9" s="163"/>
      <c r="E9" s="37"/>
      <c r="F9" s="38"/>
      <c r="G9" s="39">
        <f ca="1">IFERROR(NOW()-F9,"-")</f>
        <v>45937.175994675927</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45937.175994675927</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45937.175994675927</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45937.175994675927</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63"/>
      <c r="E13" s="37"/>
      <c r="F13" s="38"/>
      <c r="G13" s="39">
        <f ca="1">IFERROR(NOW()-F13,"-")</f>
        <v>45937.175994675927</v>
      </c>
      <c r="H13" s="38"/>
      <c r="I13" s="37" t="str">
        <f>IFERROR(VLOOKUP(D13,DB!A:F,6,0),"")</f>
        <v/>
      </c>
      <c r="J13" s="37" t="str">
        <f>IFERROR(VLOOKUP(D13,DB!A:G,7,0),"")</f>
        <v/>
      </c>
      <c r="K13" s="37"/>
      <c r="L13" s="37" t="str">
        <f>IFERROR(VLOOKUP(D13,DB!A:I,9,0),"")</f>
        <v/>
      </c>
      <c r="M13" s="136"/>
    </row>
    <row r="14" spans="1:13" ht="15">
      <c r="A14" s="37"/>
      <c r="B14" s="37" t="str">
        <f>IFERROR(VLOOKUP(D14,DB!A:K,11,0),"")</f>
        <v/>
      </c>
      <c r="C14" s="37"/>
      <c r="D14"/>
      <c r="E14" s="37"/>
      <c r="F14" s="38"/>
      <c r="G14" s="39">
        <f ca="1">IFERROR(NOW()-F14,"-")</f>
        <v>45937.175994675927</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45937.175994675927</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45937.175994675927</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45937.175994675927</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45937.175994675927</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45937.175994675927</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45937.175994675927</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45937.175994675927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45937.175994675927</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45937.175994675927</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45937.175994675927</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45937.175994675927</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45937.175994675927</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45937.175994675927</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45937.175994675927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45937.175994675927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45937.175994675927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45937.175994675927</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45937.175994675927</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45937.175994675927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45937.175994675927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45937.175994675927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45937.175994675927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45937.175994675927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45937.175994675927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45937.175994675927</v>
      </c>
      <c r="H39" s="38"/>
      <c r="I39" s="37" t="str">
        <f>IFERROR(VLOOKUP(D39,DB!A:F,6,0),"")</f>
        <v/>
      </c>
      <c r="J39" s="37" t="str">
        <f>IFERROR(VLOOKUP(D39,DB!A:G,7,0),"")</f>
        <v/>
      </c>
      <c r="K39" s="37"/>
      <c r="L39" s="37" t="str">
        <f>IFERROR(VLOOKUP(D39,DB!A:I,9,0),"")</f>
        <v/>
      </c>
      <c r="M39" s="136"/>
    </row>
    <row r="40" spans="1:13" ht="15">
      <c r="A40" s="92"/>
      <c r="B40" s="92" t="str">
        <f>IFERROR(VLOOKUP(D40,DB!A:K,11,0),"")</f>
        <v/>
      </c>
      <c r="C40" s="92"/>
      <c r="D40" s="92"/>
      <c r="E40" s="92"/>
      <c r="F40" s="134"/>
      <c r="G40" s="135">
        <f ca="1">IFERROR(NOW()-F40,"-")</f>
        <v>45937.175994675927</v>
      </c>
      <c r="H40" s="134"/>
      <c r="I40" s="92" t="str">
        <f>IFERROR(VLOOKUP(D40,DB!A:F,6,0),"")</f>
        <v/>
      </c>
      <c r="J40" s="92" t="str">
        <f>IFERROR(VLOOKUP(D40,DB!A:G,7,0),"")</f>
        <v/>
      </c>
      <c r="K40" s="92"/>
      <c r="L40" s="92" t="str">
        <f>IFERROR(VLOOKUP(D40,DB!A:I,9,0),"")</f>
        <v/>
      </c>
      <c r="M40" s="136"/>
    </row>
    <row r="41" spans="1:13" ht="15">
      <c r="A41" s="92"/>
      <c r="B41" s="92" t="str">
        <f>IFERROR(VLOOKUP(D41,DB!A:K,11,0),"")</f>
        <v/>
      </c>
      <c r="C41" s="92"/>
      <c r="D41" s="92"/>
      <c r="E41" s="92"/>
      <c r="F41" s="134"/>
      <c r="G41" s="135">
        <f ca="1">IFERROR(NOW()-F41,"-")</f>
        <v>45937.175994675927</v>
      </c>
      <c r="H41" s="134"/>
      <c r="I41" s="92" t="str">
        <f>IFERROR(VLOOKUP(D41,DB!A:F,6,0),"")</f>
        <v/>
      </c>
      <c r="J41" s="92" t="str">
        <f>IFERROR(VLOOKUP(D41,DB!A:G,7,0),"")</f>
        <v/>
      </c>
      <c r="K41" s="92"/>
      <c r="L41" s="92" t="str">
        <f>IFERROR(VLOOKUP(D41,DB!A:I,9,0),"")</f>
        <v/>
      </c>
    </row>
    <row r="42" spans="1:13" ht="15">
      <c r="A42" s="37"/>
      <c r="B42" s="37" t="str">
        <f>IFERROR(VLOOKUP(D42,DB!A:K,11,0),"")</f>
        <v/>
      </c>
      <c r="C42" s="37"/>
      <c r="D42" s="37"/>
      <c r="E42" s="37"/>
      <c r="F42" s="38"/>
      <c r="G42" s="39">
        <f ca="1">IFERROR(NOW()-F42,"-")</f>
        <v>45937.175994675927</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45937.175994675927</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45937.175994675927</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45937.175994675927</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45937.175994675927</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45937.175994675927</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45937.175994675927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45937.175994675927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45937.175994675927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45937.175994675927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45937.175994675927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45937.175994675927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45937.175994675927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45937.175994675927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45937.175994675927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45937.175994675927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45937.175994675927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45937.175994675927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45937.175994675927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45937.175994675927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45937.175994675927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45937.175994675927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45937.175994675927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45937.175994675927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45937.175994675927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45937.175994675927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45937.175994675927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45937.175994675927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45937.175994675927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45937.175994675927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45937.175994675927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45937.175994675927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45937.175994675927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45937.175994675927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45937.175994675927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45937.175994675927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45937.175994675927</v>
      </c>
      <c r="H78" s="38"/>
      <c r="I78" s="37" t="str">
        <f>IFERROR(VLOOKUP(D78,DB!A:F,6,0),"")</f>
        <v/>
      </c>
      <c r="J78" s="37" t="str">
        <f>IFERROR(VLOOKUP(D78,DB!A:G,7,0),"")</f>
        <v/>
      </c>
      <c r="K78" s="37"/>
      <c r="L78" s="37" t="str">
        <f>IFERROR(VLOOKUP(D78,DB!A:I,9,0),"")</f>
        <v/>
      </c>
    </row>
    <row r="79" spans="1:12" ht="15">
      <c r="A79" s="92"/>
      <c r="B79" s="92" t="str">
        <f>IFERROR(VLOOKUP(D79,DB!A:K,11,0),"")</f>
        <v/>
      </c>
      <c r="C79" s="92"/>
      <c r="D79" s="92"/>
      <c r="E79" s="92"/>
      <c r="F79" s="134"/>
      <c r="G79" s="135">
        <f ca="1">IFERROR(NOW()-F79,"-")</f>
        <v>45937.175994675927</v>
      </c>
      <c r="H79" s="134"/>
      <c r="I79" s="92" t="str">
        <f>IFERROR(VLOOKUP(D79,DB!A:F,6,0),"")</f>
        <v/>
      </c>
      <c r="J79" s="92" t="str">
        <f>IFERROR(VLOOKUP(D79,DB!A:G,7,0),"")</f>
        <v/>
      </c>
      <c r="K79" s="92"/>
      <c r="L79" s="92" t="str">
        <f>IFERROR(VLOOKUP(D79,DB!A:I,9,0),"")</f>
        <v/>
      </c>
    </row>
    <row r="80" spans="1:12" ht="15">
      <c r="A80" s="37"/>
      <c r="B80" s="37" t="str">
        <f>IFERROR(VLOOKUP(D80,DB!A:K,11,0),"")</f>
        <v/>
      </c>
      <c r="C80" s="37"/>
      <c r="D80" s="37"/>
      <c r="E80" s="37"/>
      <c r="F80" s="38"/>
      <c r="G80" s="39">
        <f ca="1">IFERROR(NOW()-F80,"-")</f>
        <v>45937.175994675927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45937.175994675927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45937.175994675927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45937.175994675927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45937.175994675927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45937.175994675927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45937.175994675927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45937.175994675927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45937.175994675927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45937.175994675927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45937.175994675927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45937.175994675927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45937.175994675927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45937.175994675927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45937.175994675927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45937.175994675927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45937.175994675927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45937.175994675927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45937.175994675927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45937.175994675927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45937.175994675927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45937.175994675927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45937.175994675927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45937.175994675927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45937.175994675927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45937.175994675927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45937.175994675927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45937.175994675927</v>
      </c>
      <c r="H107" s="38"/>
      <c r="I107" s="37" t="str">
        <f>IFERROR(VLOOKUP(D107,DB!A:F,6,0),"")</f>
        <v/>
      </c>
      <c r="J107" s="37" t="str">
        <f>IFERROR(VLOOKUP(D107,DB!A:G,7,0),"")</f>
        <v/>
      </c>
      <c r="K107" s="37"/>
      <c r="L107" s="37" t="str">
        <f>IFERROR(VLOOKUP(D107,DB!A:I,9,0),"")</f>
        <v/>
      </c>
    </row>
    <row r="108" spans="1:12" ht="15">
      <c r="A108" s="92"/>
      <c r="B108" s="92" t="str">
        <f>IFERROR(VLOOKUP(D108,DB!A:K,11,0),"")</f>
        <v/>
      </c>
      <c r="C108" s="92"/>
      <c r="D108" s="92"/>
      <c r="E108" s="92"/>
      <c r="F108" s="134"/>
      <c r="G108" s="135">
        <f ca="1">IFERROR(NOW()-F108,"-")</f>
        <v>45937.175994675927</v>
      </c>
      <c r="H108" s="134"/>
      <c r="I108" s="92" t="str">
        <f>IFERROR(VLOOKUP(D108,DB!A:F,6,0),"")</f>
        <v/>
      </c>
      <c r="J108" s="92" t="str">
        <f>IFERROR(VLOOKUP(D108,DB!A:G,7,0),"")</f>
        <v/>
      </c>
      <c r="K108" s="92"/>
      <c r="L108" s="92" t="str">
        <f>IFERROR(VLOOKUP(D108,DB!A:I,9,0),"")</f>
        <v/>
      </c>
    </row>
    <row r="109" spans="1:12" ht="15">
      <c r="A109" s="37"/>
      <c r="B109" s="37" t="str">
        <f>IFERROR(VLOOKUP(D109,DB!A:K,11,0),"")</f>
        <v/>
      </c>
      <c r="C109" s="37"/>
      <c r="D109" s="37"/>
      <c r="E109" s="37"/>
      <c r="F109" s="38"/>
      <c r="G109" s="39">
        <f ca="1">IFERROR(NOW()-F109,"-")</f>
        <v>45937.175994675927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45937.175994675927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45937.175994675927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45937.175994675927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45937.175994675927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45937.175994675927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45937.175994675927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45937.175994675927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45937.175994675927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45937.175994675927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45937.175994675927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45937.175994675927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45937.175994675927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45937.175994675927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45937.175994675927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45937.175994675927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45937.175994675927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45937.175994675927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45937.175994675927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45937.175994675927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45937.175994675927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45937.175994675927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45937.175994675927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45937.175994675927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45937.175994675927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45937.175994675927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45937.175994675927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45937.175994675927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45937.175994675927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45937.175994675927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45937.175994675927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45937.175994675927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45937.175994675927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45937.175994675927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45937.175994675927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45937.175994675927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45937.175994675927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45937.175994675927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45937.175994675927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45937.175994675927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45937.175994675927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45937.175994675927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45937.175994675927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45937.175994675927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45937.175994675927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45937.175994675927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45937.175994675927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45937.175994675927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45937.175994675927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45937.175994675927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45937.175994675927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45937.175994675927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45937.175994675927</v>
      </c>
      <c r="H161" s="38"/>
      <c r="I161" s="37" t="str">
        <f>IFERROR(VLOOKUP(D161,DB!A:F,6,0),"")</f>
        <v/>
      </c>
      <c r="J161" s="37" t="str">
        <f>IFERROR(VLOOKUP(D161,DB!A:G,7,0),"")</f>
        <v/>
      </c>
      <c r="K161" s="37"/>
      <c r="L161" s="37" t="str">
        <f>IFERROR(VLOOKUP(D161,DB!A:I,9,0),"")</f>
        <v/>
      </c>
    </row>
    <row r="162" spans="1:12" ht="15">
      <c r="A162" s="92"/>
      <c r="B162" s="92" t="str">
        <f>IFERROR(VLOOKUP(D162,DB!A:K,11,0),"")</f>
        <v/>
      </c>
      <c r="C162" s="92"/>
      <c r="D162" s="92"/>
      <c r="E162" s="92"/>
      <c r="F162" s="134"/>
      <c r="G162" s="135">
        <f ca="1">IFERROR(NOW()-F162,"-")</f>
        <v>45937.175994675927</v>
      </c>
      <c r="H162" s="134"/>
      <c r="I162" s="92" t="str">
        <f>IFERROR(VLOOKUP(D162,DB!A:F,6,0),"")</f>
        <v/>
      </c>
      <c r="J162" s="92" t="str">
        <f>IFERROR(VLOOKUP(D162,DB!A:G,7,0),"")</f>
        <v/>
      </c>
      <c r="K162" s="92"/>
      <c r="L162" s="92" t="str">
        <f>IFERROR(VLOOKUP(D162,DB!A:I,9,0),"")</f>
        <v/>
      </c>
    </row>
    <row r="163" spans="1:12" ht="15"/>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2" ht="15"/>
    <row r="433" ht="15"/>
    <row r="434" ht="15"/>
    <row r="435" ht="15"/>
    <row r="436" ht="15"/>
    <row r="437"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1" ht="15"/>
    <row r="482" ht="15"/>
    <row r="483" ht="15"/>
    <row r="484" ht="15"/>
    <row r="485" ht="15"/>
    <row r="486" ht="15"/>
    <row r="487" ht="15"/>
    <row r="488" ht="15"/>
    <row r="489" ht="15"/>
    <row r="490" ht="15"/>
    <row r="492" ht="15"/>
    <row r="493" ht="15"/>
    <row r="494" ht="15"/>
    <row r="497" ht="15"/>
    <row r="498" ht="15"/>
    <row r="499" ht="15"/>
    <row r="500"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2" ht="15"/>
    <row r="813" ht="15"/>
    <row r="814" ht="15"/>
    <row r="815" ht="15"/>
    <row r="816" ht="15"/>
    <row r="817" ht="15"/>
    <row r="821" ht="15"/>
    <row r="822" ht="15"/>
    <row r="832" ht="15"/>
    <row r="837" ht="15"/>
    <row r="848" ht="15"/>
    <row r="849" ht="15"/>
    <row r="856" ht="15"/>
    <row r="857" ht="15"/>
    <row r="861" ht="15"/>
    <row r="862" ht="15"/>
    <row r="863" ht="15"/>
    <row r="870" ht="15"/>
    <row r="871" ht="15"/>
    <row r="872" ht="15"/>
    <row r="873" ht="15"/>
    <row r="875" ht="15"/>
    <row r="876" ht="15"/>
    <row r="877" ht="15"/>
    <row r="880" ht="15"/>
    <row r="881" ht="15"/>
    <row r="882" ht="15"/>
    <row r="883" ht="15"/>
    <row r="885" ht="15"/>
    <row r="886" ht="15"/>
    <row r="887" ht="15"/>
    <row r="888" ht="15"/>
    <row r="889" ht="15"/>
    <row r="890" ht="15"/>
    <row r="892" ht="15"/>
    <row r="893" ht="15"/>
    <row r="895" ht="15"/>
    <row r="896" ht="15"/>
    <row r="898" ht="15"/>
    <row r="899" ht="15"/>
    <row r="900" ht="15"/>
    <row r="902" ht="15"/>
    <row r="903" ht="15"/>
    <row r="904" ht="15"/>
    <row r="905" ht="15"/>
    <row r="906" ht="15"/>
    <row r="910" ht="15"/>
    <row r="911" ht="15"/>
    <row r="912" ht="15"/>
    <row r="913" ht="15"/>
    <row r="916" ht="15"/>
    <row r="917" ht="15"/>
    <row r="920" ht="15"/>
    <row r="961" ht="15"/>
    <row r="962" ht="15"/>
    <row r="965" ht="15"/>
    <row r="966" ht="15"/>
    <row r="973" ht="15"/>
    <row r="974" ht="15"/>
    <row r="977" ht="15"/>
    <row r="979" ht="15"/>
    <row r="981" ht="15"/>
    <row r="982" ht="15"/>
    <row r="983" ht="15"/>
    <row r="986" ht="15"/>
    <row r="987" ht="15"/>
    <row r="989" ht="15"/>
    <row r="992" ht="15"/>
    <row r="993" ht="15"/>
    <row r="995" ht="15"/>
    <row r="996" ht="15"/>
    <row r="997" ht="15"/>
    <row r="998" ht="15"/>
    <row r="999" ht="15"/>
    <row r="1002" ht="15"/>
    <row r="1003" ht="15"/>
    <row r="1004" ht="15"/>
    <row r="1005" ht="15"/>
    <row r="1006" ht="15"/>
    <row r="1007" ht="15"/>
    <row r="1009" ht="15"/>
    <row r="1011" ht="15"/>
    <row r="1013" ht="15"/>
    <row r="1014" ht="15"/>
    <row r="1015" ht="15"/>
    <row r="1017" ht="15"/>
    <row r="1018" ht="15"/>
    <row r="1019" ht="15"/>
    <row r="1020" ht="15"/>
    <row r="1021" ht="15"/>
    <row r="1022" ht="15"/>
    <row r="1023" ht="15"/>
    <row r="1025" ht="15"/>
    <row r="1026" ht="15"/>
    <row r="1027" ht="15"/>
    <row r="1032" ht="15"/>
    <row r="1033" ht="15"/>
    <row r="1037" ht="15"/>
    <row r="1038" ht="15"/>
    <row r="1039" ht="15"/>
    <row r="1042" ht="15"/>
    <row r="1044" ht="15"/>
    <row r="1048" ht="15"/>
    <row r="1052" ht="15"/>
    <row r="1058" ht="15"/>
    <row r="1059" ht="15"/>
    <row r="1061" ht="15"/>
    <row r="1062" ht="15"/>
    <row r="1064" ht="15"/>
    <row r="1067" ht="15"/>
    <row r="1068" ht="15"/>
    <row r="1070" ht="15"/>
    <row r="1072" ht="15"/>
    <row r="1074" ht="15"/>
    <row r="1076" ht="15"/>
    <row r="1077" ht="15"/>
    <row r="1078" ht="15"/>
    <row r="1080" ht="15"/>
    <row r="1081" ht="15"/>
    <row r="1082" ht="15"/>
    <row r="1083" ht="15"/>
    <row r="1086" ht="15"/>
    <row r="1260" ht="15"/>
    <row r="1261" ht="15"/>
    <row r="1271" ht="15"/>
    <row r="1272" ht="15"/>
    <row r="1273" ht="15"/>
    <row r="1279" ht="15"/>
    <row r="1280" ht="15"/>
    <row r="1281" ht="15"/>
    <row r="1282" ht="15"/>
    <row r="1284" ht="15"/>
    <row r="1287" ht="15"/>
    <row r="1288" ht="15"/>
    <row r="1289" ht="15"/>
    <row r="1290" ht="15"/>
    <row r="1292" ht="15"/>
    <row r="1293" ht="15"/>
    <row r="1295" ht="15"/>
    <row r="1296" ht="15"/>
    <row r="1297" ht="15"/>
    <row r="1298" ht="15"/>
    <row r="1300" ht="15"/>
    <row r="1301" ht="15"/>
    <row r="1302" ht="15"/>
    <row r="1305" ht="15"/>
    <row r="1306" ht="15"/>
    <row r="1309" ht="15"/>
    <row r="1310" ht="15"/>
    <row r="1311" ht="15"/>
    <row r="1312" ht="15"/>
    <row r="1313" ht="15"/>
    <row r="1314" ht="15"/>
    <row r="1315" ht="15"/>
    <row r="1316" ht="15"/>
    <row r="1318" ht="15"/>
    <row r="1320" ht="15"/>
    <row r="1321" ht="15"/>
    <row r="1322" ht="15"/>
    <row r="1325" ht="15"/>
    <row r="1335" ht="15"/>
    <row r="1338" ht="15"/>
    <row r="1339" ht="15"/>
    <row r="1343" ht="15"/>
    <row r="1347" ht="15"/>
    <row r="1350" ht="15"/>
    <row r="1352" ht="15"/>
    <row r="1353" ht="15"/>
    <row r="1356" ht="15"/>
    <row r="1358" ht="15"/>
    <row r="1361" ht="15"/>
    <row r="1362" ht="15"/>
    <row r="1363" ht="15"/>
    <row r="1365" ht="15"/>
    <row r="1367" ht="15"/>
    <row r="1368" ht="15"/>
    <row r="1369" ht="15"/>
    <row r="1373" ht="15"/>
    <row r="1374" ht="15"/>
    <row r="1375" ht="15"/>
    <row r="1377" ht="15"/>
    <row r="1378" ht="15"/>
    <row r="1379" ht="15"/>
    <row r="1380" ht="15"/>
  </sheetData>
  <dataValidations count="2">
    <dataValidation allowBlank="1" showInputMessage="1" showErrorMessage="1" sqref="E1" xr:uid="{920C6338-E771-4DAE-8C89-92A9093EA4DE}"/>
    <dataValidation type="list" allowBlank="1" showInputMessage="1" showErrorMessage="1" sqref="E2:E1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4"/>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39070</v>
      </c>
      <c r="B2" s="120" t="s">
        <v>5398</v>
      </c>
      <c r="C2" s="137">
        <v>1</v>
      </c>
      <c r="D2" s="120" t="s">
        <v>34463</v>
      </c>
      <c r="E2" s="137" t="s">
        <v>39071</v>
      </c>
      <c r="F2" s="138">
        <v>45926.772847222222</v>
      </c>
      <c r="G2" s="89">
        <f ca="1">IFERROR(NOW()-F2,"-")</f>
        <v>10.40314745370415</v>
      </c>
      <c r="H2" s="139">
        <v>45927.449074074102</v>
      </c>
      <c r="I2" s="120" t="str">
        <f>IFERROR(VLOOKUP(D2,DB!A:F,6,0),"")</f>
        <v>SCECO</v>
      </c>
      <c r="J2" s="120" t="str">
        <f>IFERROR(VLOOKUP(D2,DB!A:G,7,0),"")</f>
        <v>Weak</v>
      </c>
      <c r="K2" s="137" t="s">
        <v>39072</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45937.175994675927</v>
      </c>
      <c r="H3" s="139">
        <v>45927.987534722219</v>
      </c>
      <c r="I3" s="120" t="str">
        <f>IFERROR(VLOOKUP(D3,DB!A:F,6,0),"")</f>
        <v>SCECO</v>
      </c>
      <c r="J3" s="120" t="str">
        <f>IFERROR(VLOOKUP(D3,DB!A:G,7,0),"")</f>
        <v>Vandalized</v>
      </c>
      <c r="K3" s="137" t="s">
        <v>39073</v>
      </c>
      <c r="L3" s="126" t="str">
        <f>IFERROR(VLOOKUP(D3,DB!A:I,9,0),"")</f>
        <v>Latis</v>
      </c>
    </row>
    <row r="4" spans="1:16383" ht="31.5" customHeight="1">
      <c r="A4" s="137" t="s">
        <v>39074</v>
      </c>
      <c r="B4" s="120" t="s">
        <v>5398</v>
      </c>
      <c r="C4" s="137">
        <v>1</v>
      </c>
      <c r="D4" s="120" t="s">
        <v>32861</v>
      </c>
      <c r="E4" s="137" t="s">
        <v>39071</v>
      </c>
      <c r="F4" s="138">
        <v>45933.880972222221</v>
      </c>
      <c r="G4" s="89">
        <f ca="1">IFERROR(NOW()-F4,"-")</f>
        <v>3.2950224537053145</v>
      </c>
      <c r="H4" s="139">
        <v>45929.455266203702</v>
      </c>
      <c r="I4" s="120" t="str">
        <f>IFERROR(VLOOKUP(D4,DB!A:F,6,0),"")</f>
        <v>SCECO</v>
      </c>
      <c r="J4" s="120" t="str">
        <f>IFERROR(VLOOKUP(D4,DB!A:G,7,0),"")</f>
        <v>In progress</v>
      </c>
      <c r="K4" s="137" t="s">
        <v>39072</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39075</v>
      </c>
      <c r="B5" s="120" t="s">
        <v>5398</v>
      </c>
      <c r="C5" s="137">
        <v>1</v>
      </c>
      <c r="D5" s="120" t="s">
        <v>33408</v>
      </c>
      <c r="E5" s="137" t="s">
        <v>38964</v>
      </c>
      <c r="F5" s="138">
        <v>45934.942245370374</v>
      </c>
      <c r="G5" s="89">
        <f ca="1">IFERROR(NOW()-F5,"-")</f>
        <v>2.2337493055529194</v>
      </c>
      <c r="H5" s="139">
        <v>45934.470231481479</v>
      </c>
      <c r="I5" s="120" t="str">
        <f>IFERROR(VLOOKUP(D5,DB!A:F,6,0),"")</f>
        <v>SCECO</v>
      </c>
      <c r="J5" s="120" t="str">
        <f>IFERROR(VLOOKUP(D5,DB!A:G,7,0),"")</f>
        <v>Dead</v>
      </c>
      <c r="K5" s="137" t="s">
        <v>39072</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39076</v>
      </c>
      <c r="B6" s="120" t="str">
        <f>IFERROR(VLOOKUP(D6,DB!A:K,11,0),"")</f>
        <v>R6</v>
      </c>
      <c r="C6" s="122">
        <v>1</v>
      </c>
      <c r="D6" s="120" t="s">
        <v>34925</v>
      </c>
      <c r="E6" s="123" t="s">
        <v>38964</v>
      </c>
      <c r="F6" s="124">
        <v>45937.05190972222</v>
      </c>
      <c r="G6" s="89">
        <f ca="1">IFERROR(NOW()-F6,"-")</f>
        <v>0.12408495370618766</v>
      </c>
      <c r="H6" s="124">
        <v>45937.046076388891</v>
      </c>
      <c r="I6" s="120" t="str">
        <f>IFERROR(VLOOKUP(D6,DB!A:F,6,0),"")</f>
        <v>SCECO</v>
      </c>
      <c r="J6" s="119" t="str">
        <f>IFERROR(VLOOKUP(D6,DB!A:G,7,0),"")</f>
        <v>Vandalized</v>
      </c>
      <c r="K6" s="125" t="s">
        <v>39077</v>
      </c>
      <c r="L6" s="126" t="str">
        <f>IFERROR(VLOOKUP(D6,DB!A:I,9,0),"")</f>
        <v>Latis</v>
      </c>
    </row>
    <row r="7" spans="1:16383" ht="31.5" customHeight="1">
      <c r="A7" s="121" t="s">
        <v>39078</v>
      </c>
      <c r="B7" s="120" t="str">
        <f>IFERROR(VLOOKUP(D7,DB!A:K,11,0),"")</f>
        <v>R6</v>
      </c>
      <c r="C7" s="122">
        <v>1</v>
      </c>
      <c r="D7" s="120" t="s">
        <v>33009</v>
      </c>
      <c r="E7" s="123" t="s">
        <v>38964</v>
      </c>
      <c r="F7" s="124">
        <v>45937.073495370372</v>
      </c>
      <c r="G7" s="89">
        <f ca="1">IFERROR(NOW()-F7,"-")</f>
        <v>0.10249930555437459</v>
      </c>
      <c r="H7" s="124">
        <v>45937.053842592592</v>
      </c>
      <c r="I7" s="120" t="str">
        <f>IFERROR(VLOOKUP(D7,DB!A:F,6,0),"")</f>
        <v>SCECO</v>
      </c>
      <c r="J7" s="119" t="str">
        <f>IFERROR(VLOOKUP(D7,DB!A:G,7,0),"")</f>
        <v>Dead+No BB Design</v>
      </c>
      <c r="K7" s="125" t="s">
        <v>39079</v>
      </c>
      <c r="L7" s="126" t="str">
        <f>IFERROR(VLOOKUP(D7,DB!A:I,9,0),"")</f>
        <v>Latis</v>
      </c>
    </row>
    <row r="8" spans="1:16383" ht="31.5" customHeight="1">
      <c r="A8" s="121"/>
      <c r="B8" s="120" t="str">
        <f>IFERROR(VLOOKUP(D8,DB!A:K,11,0),"")</f>
        <v/>
      </c>
      <c r="C8" s="122"/>
      <c r="D8" s="120"/>
      <c r="E8" s="123"/>
      <c r="F8" s="124"/>
      <c r="G8" s="89">
        <f ca="1">IFERROR(NOW()-F8,"-")</f>
        <v>45937.175994675927</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40"/>
      <c r="E9" s="123"/>
      <c r="F9" s="124"/>
      <c r="G9" s="89">
        <f ca="1">IFERROR(NOW()-F9,"-")</f>
        <v>45937.175994675927</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45937.175994675927</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45937.175994675927</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45937.175994675927</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45937.175994675927</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45937.175994675927</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45937.175994675927</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45937.175994675927</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45937.175994675927</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45937.175994675927</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45937.175994675927</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45937.175994675927</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45937.175994675927</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45937.175994675927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45937.175994675927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45937.175994675927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45937.175994675927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45937.175994675927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45937.175994675927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45937.175994675927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45937.175994675927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45937.175994675927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45937.175994675927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45937.175994675927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45937.175994675927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45937.175994675927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45937.175994675927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45937.175994675927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45937.175994675927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45937.175994675927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45937.175994675927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45937.175994675927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45937.175994675927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45937.175994675927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45937.175994675927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45937.175994675927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45937.175994675927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45937.175994675927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45937.175994675927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45937.175994675927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45937.175994675927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45937.175994675927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45937.175994675927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45937.175994675927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45937.175994675927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45937.175994675927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45937.175994675927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45937.175994675927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45937.175994675927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45937.175994675927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45937.175994675927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45937.175994675927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45937.175994675927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45937.175994675927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45937.175994675927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45937.175994675927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45937.175994675927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45937.175994675927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45937.175994675927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45937.175994675927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45937.175994675927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45937.175994675927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45937.175994675927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45937.175994675927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45937.175994675927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45937.175994675927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45937.175994675927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45937.175994675927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45937.175994675927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45937.175994675927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45937.175994675927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45937.175994675927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45937.175994675927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45937.175994675927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45937.175994675927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45937.175994675927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45937.175994675927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45937.175994675927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45937.175994675927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45937.175994675927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45937.175994675927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45937.175994675927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45937.175994675927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45937.175994675927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45937.175994675927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45937.175994675927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45937.175994675927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45937.175994675927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45937.175994675927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45937.175994675927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45937.175994675927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45937.175994675927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45937.175994675927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45937.175994675927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45937.175994675927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45937.175994675927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45937.175994675927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45937.175994675927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45937.175994675927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45937.175994675927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45937.175994675927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45937.175994675927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45937.175994675927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45937.175994675927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45937.175994675927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45937.175994675927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45937.175994675927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45937.175994675927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45937.175994675927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45937.175994675927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45937.175994675927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45937.175994675927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45937.175994675927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45937.175994675927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45937.175994675927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45937.175994675927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45937.175994675927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45937.175994675927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45937.175994675927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45937.175994675927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45937.175994675927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45937.175994675927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45937.175994675927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45937.175994675927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45937.175994675927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45937.175994675927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45937.175994675927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45937.175994675927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45937.175994675927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45937.175994675927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45937.175994675927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45937.175994675927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45937.175994675927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45937.175994675927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45937.175994675927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45937.175994675927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45937.175994675927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45937.175994675927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45937.175994675927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45937.175994675927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45937.175994675927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45937.175994675927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45937.175994675927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45937.175994675927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45937.175994675927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45937.175994675927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45937.175994675927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45937.175994675927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45937.175994675927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45937.175994675927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45937.175994675927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45937.175994675927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45937.175994675927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45937.175994675927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45937.175994675927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45937.175994675927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45937.175994675927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45937.175994675927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45937.175994675927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45937.175994675927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45937.175994675927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45937.175994675927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45937.175994675927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45937.175994675927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45937.175994675927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45937.175994675927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45937.175994675927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45937.175994675927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45937.175994675927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45937.175994675927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45937.175994675927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45937.175994675927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45937.175994675927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45937.175994675927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45937.175994675927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45937.175994675927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45937.175994675927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45937.175994675927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45937.175994675927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45937.175994675927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45937.175994675927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45937.175994675927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45937.175994675927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45937.175994675927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45937.175994675927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45937.175994675927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45937.175994675927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45937.175994675927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45937.175994675927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45937.175994675927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45937.175994675927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45937.175994675927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45937.175994675927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45937.175994675927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45937.175994675927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45937.175994675927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45937.175994675927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45937.175994675927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45937.175994675927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45937.175994675927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45937.175994675927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45937.175994675927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45937.175994675927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45937.175994675927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45937.175994675927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45937.175994675927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45937.175994675927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45937.175994675927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45937.175994675927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45937.175994675927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45937.175994675927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45937.175994675927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45937.175994675927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45937.175994675927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45937.175994675927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45937.175994675927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45937.175994675927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45937.175994675927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45937.175994675927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45937.175994675927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45937.175994675927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45937.175994675927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45937.175994675927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45937.175994675927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45937.175994675927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45937.175994675927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45937.175994675927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45937.175994675927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45937.175994675927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45937.175994675927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45937.175994675927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45937.175994675927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45937.175994675927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45937.175994675927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45937.175994675927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45937.175994675927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45937.175994675927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45937.175994675927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45937.175994675927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45937.175994675927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45937.175994675927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45937.175994675927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45937.175994675927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45937.175994675927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45937.175994675927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45937.175994675927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45937.175994675927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45937.175994675927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45937.175994675927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45937.175994675927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45937.175994675927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45937.175994675927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45937.175994675927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45937.175994675927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45937.175994675927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45937.175994675927</v>
      </c>
      <c r="H264" s="124"/>
      <c r="I264" s="120" t="str">
        <f>IFERROR(VLOOKUP(D264,DB!A:F,6,0),"")</f>
        <v/>
      </c>
      <c r="J264" s="119" t="str">
        <f>IFERROR(VLOOKUP(D264,DB!A:G,7,0),"")</f>
        <v/>
      </c>
      <c r="K264" s="125"/>
      <c r="L264" s="126" t="str">
        <f>IFERROR(VLOOKUP(D264,DB!A:I,9,0),"")</f>
        <v/>
      </c>
    </row>
  </sheetData>
  <dataValidations count="2">
    <dataValidation allowBlank="1" showInputMessage="1" showErrorMessage="1" sqref="E1" xr:uid="{380493DB-286A-4683-AF55-C78F04945A49}"/>
    <dataValidation type="list" allowBlank="1" showInputMessage="1" showErrorMessage="1" sqref="E3 E5:E26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2025-10-07T01:13:33Z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